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830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5" i="8" l="1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K49" i="8"/>
  <c r="BK38" i="8"/>
  <c r="BK39" i="8"/>
  <c r="K37" i="9" l="1"/>
  <c r="BK8" i="8"/>
  <c r="BK9" i="8" s="1"/>
  <c r="C9" i="8"/>
  <c r="D9" i="8"/>
  <c r="E9" i="8"/>
  <c r="F9" i="8"/>
  <c r="F29" i="8" s="1"/>
  <c r="G9" i="8"/>
  <c r="H9" i="8"/>
  <c r="I9" i="8"/>
  <c r="J9" i="8"/>
  <c r="K9" i="8"/>
  <c r="L9" i="8"/>
  <c r="M9" i="8"/>
  <c r="N9" i="8"/>
  <c r="O9" i="8"/>
  <c r="P9" i="8"/>
  <c r="P29" i="8" s="1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P29" i="8" s="1"/>
  <c r="AQ9" i="8"/>
  <c r="AR9" i="8"/>
  <c r="AS9" i="8"/>
  <c r="AT9" i="8"/>
  <c r="AU9" i="8"/>
  <c r="AV9" i="8"/>
  <c r="AW9" i="8"/>
  <c r="AX9" i="8"/>
  <c r="AX29" i="8" s="1"/>
  <c r="AY9" i="8"/>
  <c r="AZ9" i="8"/>
  <c r="BA9" i="8"/>
  <c r="BB9" i="8"/>
  <c r="BC9" i="8"/>
  <c r="BD9" i="8"/>
  <c r="BE9" i="8"/>
  <c r="BF9" i="8"/>
  <c r="BF29" i="8" s="1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W29" i="8" s="1"/>
  <c r="X12" i="8"/>
  <c r="Y12" i="8"/>
  <c r="Y29" i="8" s="1"/>
  <c r="Z12" i="8"/>
  <c r="AA12" i="8"/>
  <c r="AA29" i="8" s="1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K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K23" i="8"/>
  <c r="BK24" i="8"/>
  <c r="BK26" i="8"/>
  <c r="BK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L29" i="8"/>
  <c r="T29" i="8"/>
  <c r="X29" i="8"/>
  <c r="Z29" i="8"/>
  <c r="AL29" i="8"/>
  <c r="AT29" i="8"/>
  <c r="BB29" i="8"/>
  <c r="BJ29" i="8"/>
  <c r="BK33" i="8"/>
  <c r="BK34" i="8" s="1"/>
  <c r="C34" i="8"/>
  <c r="C44" i="8" s="1"/>
  <c r="D34" i="8"/>
  <c r="E34" i="8"/>
  <c r="F34" i="8"/>
  <c r="G34" i="8"/>
  <c r="H34" i="8"/>
  <c r="I34" i="8"/>
  <c r="I44" i="8" s="1"/>
  <c r="J34" i="8"/>
  <c r="K34" i="8"/>
  <c r="L34" i="8"/>
  <c r="M34" i="8"/>
  <c r="M44" i="8" s="1"/>
  <c r="N34" i="8"/>
  <c r="O34" i="8"/>
  <c r="O44" i="8" s="1"/>
  <c r="P34" i="8"/>
  <c r="Q34" i="8"/>
  <c r="Q44" i="8" s="1"/>
  <c r="R34" i="8"/>
  <c r="S34" i="8"/>
  <c r="T34" i="8"/>
  <c r="U34" i="8"/>
  <c r="U44" i="8" s="1"/>
  <c r="V34" i="8"/>
  <c r="W34" i="8"/>
  <c r="W44" i="8" s="1"/>
  <c r="X34" i="8"/>
  <c r="Y34" i="8"/>
  <c r="Y44" i="8" s="1"/>
  <c r="Z34" i="8"/>
  <c r="AA34" i="8"/>
  <c r="AA44" i="8" s="1"/>
  <c r="AB34" i="8"/>
  <c r="AC34" i="8"/>
  <c r="AC44" i="8" s="1"/>
  <c r="AD34" i="8"/>
  <c r="AE34" i="8"/>
  <c r="AE44" i="8" s="1"/>
  <c r="AF34" i="8"/>
  <c r="AG34" i="8"/>
  <c r="AG44" i="8" s="1"/>
  <c r="AH34" i="8"/>
  <c r="AI34" i="8"/>
  <c r="AI44" i="8" s="1"/>
  <c r="AJ34" i="8"/>
  <c r="AK34" i="8"/>
  <c r="AK44" i="8" s="1"/>
  <c r="AL34" i="8"/>
  <c r="AM34" i="8"/>
  <c r="AM44" i="8" s="1"/>
  <c r="AN34" i="8"/>
  <c r="AO34" i="8"/>
  <c r="AO44" i="8" s="1"/>
  <c r="AP34" i="8"/>
  <c r="AQ34" i="8"/>
  <c r="AQ44" i="8" s="1"/>
  <c r="AR34" i="8"/>
  <c r="AS34" i="8"/>
  <c r="AS44" i="8" s="1"/>
  <c r="AT34" i="8"/>
  <c r="AU34" i="8"/>
  <c r="AU44" i="8" s="1"/>
  <c r="AV34" i="8"/>
  <c r="AW34" i="8"/>
  <c r="AW44" i="8" s="1"/>
  <c r="AX34" i="8"/>
  <c r="AY34" i="8"/>
  <c r="AY44" i="8" s="1"/>
  <c r="AZ34" i="8"/>
  <c r="BA34" i="8"/>
  <c r="BA44" i="8" s="1"/>
  <c r="BB34" i="8"/>
  <c r="BC34" i="8"/>
  <c r="BC44" i="8" s="1"/>
  <c r="BD34" i="8"/>
  <c r="BE34" i="8"/>
  <c r="BE44" i="8" s="1"/>
  <c r="BF34" i="8"/>
  <c r="BG34" i="8"/>
  <c r="BG44" i="8" s="1"/>
  <c r="BH34" i="8"/>
  <c r="BI34" i="8"/>
  <c r="BI44" i="8" s="1"/>
  <c r="BJ34" i="8"/>
  <c r="BK36" i="8"/>
  <c r="BK37" i="8"/>
  <c r="BK40" i="8"/>
  <c r="BK41" i="8"/>
  <c r="BK42" i="8"/>
  <c r="C43" i="8"/>
  <c r="D43" i="8"/>
  <c r="E43" i="8"/>
  <c r="F43" i="8"/>
  <c r="F44" i="8" s="1"/>
  <c r="G43" i="8"/>
  <c r="H43" i="8"/>
  <c r="H44" i="8" s="1"/>
  <c r="I43" i="8"/>
  <c r="J43" i="8"/>
  <c r="J44" i="8" s="1"/>
  <c r="K43" i="8"/>
  <c r="L43" i="8"/>
  <c r="L44" i="8" s="1"/>
  <c r="M43" i="8"/>
  <c r="N43" i="8"/>
  <c r="O43" i="8"/>
  <c r="P43" i="8"/>
  <c r="Q43" i="8"/>
  <c r="R43" i="8"/>
  <c r="S43" i="8"/>
  <c r="T43" i="8"/>
  <c r="T44" i="8" s="1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E44" i="8"/>
  <c r="G44" i="8"/>
  <c r="K44" i="8"/>
  <c r="N44" i="8"/>
  <c r="P44" i="8"/>
  <c r="R44" i="8"/>
  <c r="V44" i="8"/>
  <c r="X44" i="8"/>
  <c r="Z44" i="8"/>
  <c r="AB44" i="8"/>
  <c r="AD44" i="8"/>
  <c r="AF44" i="8"/>
  <c r="AH44" i="8"/>
  <c r="AJ44" i="8"/>
  <c r="AL44" i="8"/>
  <c r="AN44" i="8"/>
  <c r="AP44" i="8"/>
  <c r="AR44" i="8"/>
  <c r="AT44" i="8"/>
  <c r="AV44" i="8"/>
  <c r="AX44" i="8"/>
  <c r="AZ44" i="8"/>
  <c r="BB44" i="8"/>
  <c r="BD44" i="8"/>
  <c r="BF44" i="8"/>
  <c r="BH44" i="8"/>
  <c r="BJ44" i="8"/>
  <c r="BK48" i="8"/>
  <c r="BK50" i="8" s="1"/>
  <c r="BK54" i="8"/>
  <c r="BK55" i="8" s="1"/>
  <c r="C55" i="8"/>
  <c r="D55" i="8"/>
  <c r="E55" i="8"/>
  <c r="F55" i="8"/>
  <c r="G55" i="8"/>
  <c r="H55" i="8"/>
  <c r="I55" i="8"/>
  <c r="J55" i="8"/>
  <c r="K55" i="8"/>
  <c r="L55" i="8"/>
  <c r="M55" i="8"/>
  <c r="N55" i="8"/>
  <c r="N59" i="8" s="1"/>
  <c r="O55" i="8"/>
  <c r="P55" i="8"/>
  <c r="P59" i="8" s="1"/>
  <c r="Q55" i="8"/>
  <c r="R55" i="8"/>
  <c r="R59" i="8" s="1"/>
  <c r="S55" i="8"/>
  <c r="T55" i="8"/>
  <c r="T59" i="8" s="1"/>
  <c r="U55" i="8"/>
  <c r="V55" i="8"/>
  <c r="V59" i="8" s="1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BK57" i="8"/>
  <c r="C58" i="8"/>
  <c r="C59" i="8" s="1"/>
  <c r="D58" i="8"/>
  <c r="E58" i="8"/>
  <c r="E59" i="8" s="1"/>
  <c r="F58" i="8"/>
  <c r="G58" i="8"/>
  <c r="G59" i="8" s="1"/>
  <c r="H58" i="8"/>
  <c r="I58" i="8"/>
  <c r="I59" i="8" s="1"/>
  <c r="J58" i="8"/>
  <c r="K58" i="8"/>
  <c r="K59" i="8" s="1"/>
  <c r="L58" i="8"/>
  <c r="M58" i="8"/>
  <c r="N58" i="8"/>
  <c r="O58" i="8"/>
  <c r="P58" i="8"/>
  <c r="Q58" i="8"/>
  <c r="R58" i="8"/>
  <c r="S58" i="8"/>
  <c r="T58" i="8"/>
  <c r="U58" i="8"/>
  <c r="V58" i="8"/>
  <c r="W58" i="8"/>
  <c r="W59" i="8" s="1"/>
  <c r="X58" i="8"/>
  <c r="Y58" i="8"/>
  <c r="Y59" i="8" s="1"/>
  <c r="Z58" i="8"/>
  <c r="AA58" i="8"/>
  <c r="AA59" i="8" s="1"/>
  <c r="AB58" i="8"/>
  <c r="AC58" i="8"/>
  <c r="AC59" i="8" s="1"/>
  <c r="AD58" i="8"/>
  <c r="AE58" i="8"/>
  <c r="AE59" i="8" s="1"/>
  <c r="AF58" i="8"/>
  <c r="AG58" i="8"/>
  <c r="AG59" i="8" s="1"/>
  <c r="AH58" i="8"/>
  <c r="AI58" i="8"/>
  <c r="AI59" i="8" s="1"/>
  <c r="AJ58" i="8"/>
  <c r="AK58" i="8"/>
  <c r="AK59" i="8" s="1"/>
  <c r="AL58" i="8"/>
  <c r="AM58" i="8"/>
  <c r="AM59" i="8" s="1"/>
  <c r="AN58" i="8"/>
  <c r="AO58" i="8"/>
  <c r="AO59" i="8" s="1"/>
  <c r="AP58" i="8"/>
  <c r="AQ58" i="8"/>
  <c r="AQ59" i="8" s="1"/>
  <c r="AR58" i="8"/>
  <c r="AS58" i="8"/>
  <c r="AS59" i="8" s="1"/>
  <c r="AT58" i="8"/>
  <c r="AU58" i="8"/>
  <c r="AU59" i="8" s="1"/>
  <c r="AV58" i="8"/>
  <c r="AW58" i="8"/>
  <c r="AW59" i="8" s="1"/>
  <c r="AX58" i="8"/>
  <c r="AY58" i="8"/>
  <c r="AY59" i="8" s="1"/>
  <c r="AZ58" i="8"/>
  <c r="BA58" i="8"/>
  <c r="BA59" i="8" s="1"/>
  <c r="BB58" i="8"/>
  <c r="BC58" i="8"/>
  <c r="BC59" i="8" s="1"/>
  <c r="BD58" i="8"/>
  <c r="BE58" i="8"/>
  <c r="BE59" i="8" s="1"/>
  <c r="BF58" i="8"/>
  <c r="BG58" i="8"/>
  <c r="BG59" i="8" s="1"/>
  <c r="BH58" i="8"/>
  <c r="BI58" i="8"/>
  <c r="BI59" i="8" s="1"/>
  <c r="BJ58" i="8"/>
  <c r="BK58" i="8"/>
  <c r="D59" i="8"/>
  <c r="F59" i="8"/>
  <c r="H59" i="8"/>
  <c r="J59" i="8"/>
  <c r="M59" i="8"/>
  <c r="O59" i="8"/>
  <c r="Q59" i="8"/>
  <c r="S59" i="8"/>
  <c r="U59" i="8"/>
  <c r="X59" i="8"/>
  <c r="Z59" i="8"/>
  <c r="AB59" i="8"/>
  <c r="AD59" i="8"/>
  <c r="AF59" i="8"/>
  <c r="AH59" i="8"/>
  <c r="AJ59" i="8"/>
  <c r="AL59" i="8"/>
  <c r="AN59" i="8"/>
  <c r="AP59" i="8"/>
  <c r="AR59" i="8"/>
  <c r="AT59" i="8"/>
  <c r="AV59" i="8"/>
  <c r="AX59" i="8"/>
  <c r="AZ59" i="8"/>
  <c r="BB59" i="8"/>
  <c r="BD59" i="8"/>
  <c r="BF59" i="8"/>
  <c r="BH59" i="8"/>
  <c r="BJ59" i="8"/>
  <c r="BK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BK64" i="8"/>
  <c r="BK69" i="8"/>
  <c r="BK70" i="8" s="1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BG70" i="8"/>
  <c r="BH70" i="8"/>
  <c r="BI70" i="8"/>
  <c r="BJ70" i="8"/>
  <c r="G42" i="9"/>
  <c r="E42" i="9"/>
  <c r="K5" i="9"/>
  <c r="L42" i="9"/>
  <c r="F42" i="9"/>
  <c r="D42" i="9"/>
  <c r="J42" i="9"/>
  <c r="I42" i="9"/>
  <c r="H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W66" i="8" l="1"/>
  <c r="Z66" i="8"/>
  <c r="AE29" i="8"/>
  <c r="BH29" i="8"/>
  <c r="BH66" i="8" s="1"/>
  <c r="BD29" i="8"/>
  <c r="BD66" i="8" s="1"/>
  <c r="AZ29" i="8"/>
  <c r="AZ66" i="8" s="1"/>
  <c r="AV29" i="8"/>
  <c r="AV66" i="8" s="1"/>
  <c r="AR29" i="8"/>
  <c r="AN29" i="8"/>
  <c r="AN66" i="8" s="1"/>
  <c r="AH29" i="8"/>
  <c r="R29" i="8"/>
  <c r="N29" i="8"/>
  <c r="N66" i="8" s="1"/>
  <c r="H29" i="8"/>
  <c r="H66" i="8" s="1"/>
  <c r="AJ29" i="8"/>
  <c r="AF29" i="8"/>
  <c r="AF66" i="8" s="1"/>
  <c r="AD29" i="8"/>
  <c r="AD66" i="8" s="1"/>
  <c r="AB29" i="8"/>
  <c r="AB66" i="8" s="1"/>
  <c r="J29" i="8"/>
  <c r="D29" i="8"/>
  <c r="L59" i="8"/>
  <c r="L66" i="8" s="1"/>
  <c r="BK59" i="8"/>
  <c r="BI29" i="8"/>
  <c r="BI66" i="8" s="1"/>
  <c r="BG29" i="8"/>
  <c r="BG66" i="8" s="1"/>
  <c r="BE29" i="8"/>
  <c r="BC29" i="8"/>
  <c r="BC66" i="8" s="1"/>
  <c r="BA29" i="8"/>
  <c r="BA66" i="8" s="1"/>
  <c r="AY29" i="8"/>
  <c r="AY66" i="8" s="1"/>
  <c r="AW29" i="8"/>
  <c r="AW66" i="8" s="1"/>
  <c r="AU29" i="8"/>
  <c r="AU66" i="8" s="1"/>
  <c r="AP66" i="8"/>
  <c r="AJ66" i="8"/>
  <c r="AE66" i="8"/>
  <c r="P66" i="8"/>
  <c r="F66" i="8"/>
  <c r="BJ66" i="8"/>
  <c r="BF66" i="8"/>
  <c r="BB66" i="8"/>
  <c r="AX66" i="8"/>
  <c r="AT66" i="8"/>
  <c r="AH66" i="8"/>
  <c r="AA66" i="8"/>
  <c r="Y66" i="8"/>
  <c r="BE66" i="8"/>
  <c r="AS29" i="8"/>
  <c r="AS66" i="8" s="1"/>
  <c r="AQ29" i="8"/>
  <c r="AQ66" i="8" s="1"/>
  <c r="AO29" i="8"/>
  <c r="AO66" i="8" s="1"/>
  <c r="AM29" i="8"/>
  <c r="AM66" i="8" s="1"/>
  <c r="AK29" i="8"/>
  <c r="AK66" i="8" s="1"/>
  <c r="AI29" i="8"/>
  <c r="AI66" i="8" s="1"/>
  <c r="AG29" i="8"/>
  <c r="AG66" i="8" s="1"/>
  <c r="AC29" i="8"/>
  <c r="AC66" i="8" s="1"/>
  <c r="U29" i="8"/>
  <c r="U66" i="8" s="1"/>
  <c r="S29" i="8"/>
  <c r="Q29" i="8"/>
  <c r="Q66" i="8" s="1"/>
  <c r="O29" i="8"/>
  <c r="O66" i="8" s="1"/>
  <c r="M29" i="8"/>
  <c r="M66" i="8" s="1"/>
  <c r="K29" i="8"/>
  <c r="K66" i="8" s="1"/>
  <c r="G29" i="8"/>
  <c r="G66" i="8" s="1"/>
  <c r="E29" i="8"/>
  <c r="E66" i="8" s="1"/>
  <c r="C29" i="8"/>
  <c r="K42" i="9"/>
  <c r="AL66" i="8"/>
  <c r="S44" i="8"/>
  <c r="S66" i="8" s="1"/>
  <c r="BK43" i="8"/>
  <c r="BK44" i="8" s="1"/>
  <c r="D44" i="8"/>
  <c r="AR66" i="8"/>
  <c r="X66" i="8"/>
  <c r="T66" i="8"/>
  <c r="R66" i="8"/>
  <c r="J66" i="8"/>
  <c r="V29" i="8"/>
  <c r="V66" i="8" s="1"/>
  <c r="BK28" i="8"/>
  <c r="BK15" i="8"/>
  <c r="I29" i="8"/>
  <c r="I66" i="8" s="1"/>
  <c r="C66" i="8"/>
  <c r="D66" i="8" l="1"/>
  <c r="BK29" i="8"/>
  <c r="BK66" i="8" l="1"/>
</calcChain>
</file>

<file path=xl/sharedStrings.xml><?xml version="1.0" encoding="utf-8"?>
<sst xmlns="http://schemas.openxmlformats.org/spreadsheetml/2006/main" count="174" uniqueCount="128">
  <si>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</si>
  <si>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</si>
  <si>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</si>
  <si>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</si>
  <si>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</si>
  <si>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</si>
  <si>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</si>
  <si>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</si>
  <si>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</si>
  <si>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</si>
  <si>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</si>
  <si>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</si>
  <si>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</si>
  <si>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</si>
  <si>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</si>
  <si>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</si>
  <si>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</si>
  <si>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</si>
  <si>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</si>
  <si>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</si>
  <si>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</si>
  <si>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</si>
  <si>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</si>
  <si>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</si>
  <si>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</si>
  <si>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</si>
  <si>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</si>
  <si>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</si>
  <si>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</si>
  <si>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</si>
  <si>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</si>
  <si>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</si>
  <si>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</si>
  <si>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</si>
  <si>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</si>
  <si>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</si>
  <si>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</si>
  <si>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</si>
  <si>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</si>
  <si>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</si>
  <si>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</si>
  <si>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</si>
  <si>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</si>
  <si>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</si>
  <si>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</si>
  <si>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</si>
  <si>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</si>
  <si>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</si>
  <si>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</si>
  <si>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</si>
  <si>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</si>
  <si>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</si>
  <si>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</si>
  <si>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</si>
  <si>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</si>
  <si>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</si>
  <si>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</si>
  <si>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</si>
  <si>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</si>
  <si>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</si>
  <si>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</si>
  <si>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</si>
  <si>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</si>
  <si>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</si>
  <si>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</si>
  <si>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</si>
  <si>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</si>
  <si>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</si>
  <si>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</si>
  <si>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</si>
  <si>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</si>
  <si>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</si>
  <si>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</si>
  <si>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</si>
  <si>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</si>
  <si>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</si>
  <si>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</si>
  <si>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</si>
  <si>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</si>
  <si>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</si>
  <si>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</si>
  <si>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</si>
  <si>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</si>
  <si>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</si>
  <si>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</si>
  <si>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</si>
  <si>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</si>
  <si>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</si>
  <si>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</si>
  <si>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</si>
  <si>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</si>
  <si>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</si>
  <si>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</si>
  <si>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</si>
  <si>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</si>
  <si>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</si>
  <si>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</si>
  <si>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</si>
  <si>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</si>
  <si>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</si>
  <si>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</si>
  <si>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</si>
  <si>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</si>
  <si>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</si>
  <si>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</si>
  <si>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</si>
  <si>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</si>
  <si>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</si>
  <si>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</si>
  <si>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</si>
  <si>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</si>
  <si>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</si>
  <si>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</si>
  <si>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</si>
  <si>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</si>
  <si>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</si>
  <si>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</si>
  <si>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</si>
  <si>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</si>
  <si>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March, 2018(All figures in Rs. Crore)</t>
  </si>
  <si>
    <t>Table showing State wise /Union Territory wise contribution to AAUM of category of schemes as on 31st March, 2018</t>
  </si>
  <si>
    <t>IDBI Credit Risk Fund</t>
  </si>
  <si>
    <t>IDBI Focused 30 Equity Fund</t>
  </si>
  <si>
    <t>IDBI MIDCAP Fund</t>
  </si>
  <si>
    <t>IDBI Small Cap Fund</t>
  </si>
  <si>
    <t>IDBI Equity Savings Fund</t>
  </si>
  <si>
    <t>IDBI Hybrid Equity Fund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</si>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</sst>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9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164" fontId="0" fillId="0" borderId="1" xfId="1" applyFont="1" applyBorder="1" applyAlignment="1">
      <alignment horizontal="right"/>
    </xf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/>
    <xf numFmtId="4" fontId="0" fillId="0" borderId="0" xfId="0" applyNumberFormat="1" applyBorder="1"/>
    <xf numFmtId="4" fontId="0" fillId="0" borderId="0" xfId="1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/>
    <xf numFmtId="4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5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55" bestFit="1" customWidth="1"/>
    <col min="65" max="65" width="18" style="55" bestFit="1" customWidth="1"/>
    <col min="66" max="66" width="24.85546875" style="55" bestFit="1" customWidth="1"/>
    <col min="67" max="16384" width="9.140625" style="3"/>
  </cols>
  <sheetData>
    <row r="1" spans="1:107" s="1" customFormat="1" ht="19.5" customHeight="1" thickBot="1" x14ac:dyDescent="0.35">
      <c r="A1" s="60" t="s">
        <v>79</v>
      </c>
      <c r="B1" s="82" t="s">
        <v>32</v>
      </c>
      <c r="C1" s="70" t="s">
        <v>119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2"/>
      <c r="BL1" s="51"/>
      <c r="BM1" s="51"/>
      <c r="BN1" s="51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61"/>
      <c r="B2" s="83"/>
      <c r="C2" s="84" t="s">
        <v>31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4" t="s">
        <v>27</v>
      </c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6"/>
      <c r="AQ2" s="84" t="s">
        <v>28</v>
      </c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6"/>
      <c r="BK2" s="76" t="s">
        <v>25</v>
      </c>
      <c r="BL2" s="52"/>
      <c r="BM2" s="52"/>
      <c r="BN2" s="52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61"/>
      <c r="B3" s="83"/>
      <c r="C3" s="73" t="s">
        <v>12</v>
      </c>
      <c r="D3" s="74"/>
      <c r="E3" s="74"/>
      <c r="F3" s="74"/>
      <c r="G3" s="74"/>
      <c r="H3" s="74"/>
      <c r="I3" s="74"/>
      <c r="J3" s="74"/>
      <c r="K3" s="74"/>
      <c r="L3" s="75"/>
      <c r="M3" s="73" t="s">
        <v>13</v>
      </c>
      <c r="N3" s="74"/>
      <c r="O3" s="74"/>
      <c r="P3" s="74"/>
      <c r="Q3" s="74"/>
      <c r="R3" s="74"/>
      <c r="S3" s="74"/>
      <c r="T3" s="74"/>
      <c r="U3" s="74"/>
      <c r="V3" s="75"/>
      <c r="W3" s="73" t="s">
        <v>12</v>
      </c>
      <c r="X3" s="74"/>
      <c r="Y3" s="74"/>
      <c r="Z3" s="74"/>
      <c r="AA3" s="74"/>
      <c r="AB3" s="74"/>
      <c r="AC3" s="74"/>
      <c r="AD3" s="74"/>
      <c r="AE3" s="74"/>
      <c r="AF3" s="75"/>
      <c r="AG3" s="73" t="s">
        <v>13</v>
      </c>
      <c r="AH3" s="74"/>
      <c r="AI3" s="74"/>
      <c r="AJ3" s="74"/>
      <c r="AK3" s="74"/>
      <c r="AL3" s="74"/>
      <c r="AM3" s="74"/>
      <c r="AN3" s="74"/>
      <c r="AO3" s="74"/>
      <c r="AP3" s="75"/>
      <c r="AQ3" s="73" t="s">
        <v>12</v>
      </c>
      <c r="AR3" s="74"/>
      <c r="AS3" s="74"/>
      <c r="AT3" s="74"/>
      <c r="AU3" s="74"/>
      <c r="AV3" s="74"/>
      <c r="AW3" s="74"/>
      <c r="AX3" s="74"/>
      <c r="AY3" s="74"/>
      <c r="AZ3" s="75"/>
      <c r="BA3" s="73" t="s">
        <v>13</v>
      </c>
      <c r="BB3" s="74"/>
      <c r="BC3" s="74"/>
      <c r="BD3" s="74"/>
      <c r="BE3" s="74"/>
      <c r="BF3" s="74"/>
      <c r="BG3" s="74"/>
      <c r="BH3" s="74"/>
      <c r="BI3" s="74"/>
      <c r="BJ3" s="75"/>
      <c r="BK3" s="77"/>
      <c r="BL3" s="53"/>
      <c r="BM3" s="53"/>
      <c r="BN3" s="53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61"/>
      <c r="B4" s="83"/>
      <c r="C4" s="79" t="s">
        <v>38</v>
      </c>
      <c r="D4" s="80"/>
      <c r="E4" s="80"/>
      <c r="F4" s="80"/>
      <c r="G4" s="81"/>
      <c r="H4" s="79" t="s">
        <v>39</v>
      </c>
      <c r="I4" s="80"/>
      <c r="J4" s="80"/>
      <c r="K4" s="80"/>
      <c r="L4" s="81"/>
      <c r="M4" s="79" t="s">
        <v>38</v>
      </c>
      <c r="N4" s="80"/>
      <c r="O4" s="80"/>
      <c r="P4" s="80"/>
      <c r="Q4" s="81"/>
      <c r="R4" s="79" t="s">
        <v>39</v>
      </c>
      <c r="S4" s="80"/>
      <c r="T4" s="80"/>
      <c r="U4" s="80"/>
      <c r="V4" s="81"/>
      <c r="W4" s="79" t="s">
        <v>38</v>
      </c>
      <c r="X4" s="80"/>
      <c r="Y4" s="80"/>
      <c r="Z4" s="80"/>
      <c r="AA4" s="81"/>
      <c r="AB4" s="79" t="s">
        <v>39</v>
      </c>
      <c r="AC4" s="80"/>
      <c r="AD4" s="80"/>
      <c r="AE4" s="80"/>
      <c r="AF4" s="81"/>
      <c r="AG4" s="79" t="s">
        <v>38</v>
      </c>
      <c r="AH4" s="80"/>
      <c r="AI4" s="80"/>
      <c r="AJ4" s="80"/>
      <c r="AK4" s="81"/>
      <c r="AL4" s="79" t="s">
        <v>39</v>
      </c>
      <c r="AM4" s="80"/>
      <c r="AN4" s="80"/>
      <c r="AO4" s="80"/>
      <c r="AP4" s="81"/>
      <c r="AQ4" s="79" t="s">
        <v>38</v>
      </c>
      <c r="AR4" s="80"/>
      <c r="AS4" s="80"/>
      <c r="AT4" s="80"/>
      <c r="AU4" s="81"/>
      <c r="AV4" s="79" t="s">
        <v>39</v>
      </c>
      <c r="AW4" s="80"/>
      <c r="AX4" s="80"/>
      <c r="AY4" s="80"/>
      <c r="AZ4" s="81"/>
      <c r="BA4" s="79" t="s">
        <v>38</v>
      </c>
      <c r="BB4" s="80"/>
      <c r="BC4" s="80"/>
      <c r="BD4" s="80"/>
      <c r="BE4" s="81"/>
      <c r="BF4" s="79" t="s">
        <v>39</v>
      </c>
      <c r="BG4" s="80"/>
      <c r="BH4" s="80"/>
      <c r="BI4" s="80"/>
      <c r="BJ4" s="81"/>
      <c r="BK4" s="77"/>
      <c r="BL4" s="53"/>
      <c r="BM4" s="53"/>
      <c r="BN4" s="53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61"/>
      <c r="B5" s="83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78"/>
      <c r="BL5" s="54"/>
      <c r="BM5" s="54"/>
      <c r="BN5" s="54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23" t="s">
        <v>6</v>
      </c>
      <c r="C6" s="65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6"/>
    </row>
    <row r="7" spans="1:107" x14ac:dyDescent="0.2">
      <c r="A7" s="16" t="s">
        <v>80</v>
      </c>
      <c r="B7" s="23" t="s">
        <v>14</v>
      </c>
      <c r="C7" s="65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6"/>
    </row>
    <row r="8" spans="1:107" x14ac:dyDescent="0.2">
      <c r="A8" s="16"/>
      <c r="B8" s="33" t="s">
        <v>105</v>
      </c>
      <c r="C8" s="39">
        <v>0</v>
      </c>
      <c r="D8" s="39">
        <v>87.046222559225299</v>
      </c>
      <c r="E8" s="39">
        <v>44.6828809031934</v>
      </c>
      <c r="F8" s="39">
        <v>0</v>
      </c>
      <c r="G8" s="39">
        <v>0</v>
      </c>
      <c r="H8" s="39">
        <v>3.2776973115704022</v>
      </c>
      <c r="I8" s="39">
        <v>3496.3899610770632</v>
      </c>
      <c r="J8" s="39">
        <v>1279.3178476841269</v>
      </c>
      <c r="K8" s="39">
        <v>0</v>
      </c>
      <c r="L8" s="39">
        <v>55.621829893413505</v>
      </c>
      <c r="M8" s="39">
        <v>0</v>
      </c>
      <c r="N8" s="39">
        <v>1.6959994367741</v>
      </c>
      <c r="O8" s="39">
        <v>0</v>
      </c>
      <c r="P8" s="39">
        <v>0</v>
      </c>
      <c r="Q8" s="39">
        <v>0</v>
      </c>
      <c r="R8" s="39">
        <v>2.8998119060836012</v>
      </c>
      <c r="S8" s="39">
        <v>277.17724433112789</v>
      </c>
      <c r="T8" s="39">
        <v>500.24354699948151</v>
      </c>
      <c r="U8" s="39">
        <v>0</v>
      </c>
      <c r="V8" s="39">
        <v>9.2816906710942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2.2638273726666989</v>
      </c>
      <c r="AC8" s="39">
        <v>86.647353103769788</v>
      </c>
      <c r="AD8" s="39">
        <v>34.905304393547794</v>
      </c>
      <c r="AE8" s="39">
        <v>0</v>
      </c>
      <c r="AF8" s="39">
        <v>71.91406507156681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5.5517009420438006</v>
      </c>
      <c r="AM8" s="39">
        <v>49.809961578771713</v>
      </c>
      <c r="AN8" s="39">
        <v>471.13105446870526</v>
      </c>
      <c r="AO8" s="39">
        <v>0</v>
      </c>
      <c r="AP8" s="39">
        <v>57.173799433149185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5.0696765301042985</v>
      </c>
      <c r="AW8" s="39">
        <v>403.05408962527156</v>
      </c>
      <c r="AX8" s="39">
        <v>2.4745742240644</v>
      </c>
      <c r="AY8" s="39">
        <v>0</v>
      </c>
      <c r="AZ8" s="39">
        <v>39.066251459671996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1.7166008201492005</v>
      </c>
      <c r="BG8" s="39">
        <v>74.722483355870807</v>
      </c>
      <c r="BH8" s="39">
        <v>10.0604930937416</v>
      </c>
      <c r="BI8" s="39">
        <v>0</v>
      </c>
      <c r="BJ8" s="39">
        <v>2.1475997347081996</v>
      </c>
      <c r="BK8" s="40">
        <f>SUM(C8:BJ8)</f>
        <v>7075.3435679809581</v>
      </c>
    </row>
    <row r="9" spans="1:107" x14ac:dyDescent="0.2">
      <c r="A9" s="16"/>
      <c r="B9" s="25" t="s">
        <v>89</v>
      </c>
      <c r="C9" s="37">
        <f t="shared" ref="C9:BJ9" si="0">SUM(C8)</f>
        <v>0</v>
      </c>
      <c r="D9" s="37">
        <f t="shared" si="0"/>
        <v>87.046222559225299</v>
      </c>
      <c r="E9" s="37">
        <f t="shared" si="0"/>
        <v>44.6828809031934</v>
      </c>
      <c r="F9" s="37">
        <f t="shared" si="0"/>
        <v>0</v>
      </c>
      <c r="G9" s="37">
        <f t="shared" si="0"/>
        <v>0</v>
      </c>
      <c r="H9" s="37">
        <f t="shared" si="0"/>
        <v>3.2776973115704022</v>
      </c>
      <c r="I9" s="37">
        <f t="shared" si="0"/>
        <v>3496.3899610770632</v>
      </c>
      <c r="J9" s="37">
        <f t="shared" si="0"/>
        <v>1279.3178476841269</v>
      </c>
      <c r="K9" s="37">
        <f t="shared" si="0"/>
        <v>0</v>
      </c>
      <c r="L9" s="37">
        <f t="shared" si="0"/>
        <v>55.621829893413505</v>
      </c>
      <c r="M9" s="37">
        <f t="shared" si="0"/>
        <v>0</v>
      </c>
      <c r="N9" s="37">
        <f t="shared" si="0"/>
        <v>1.6959994367741</v>
      </c>
      <c r="O9" s="37">
        <f t="shared" si="0"/>
        <v>0</v>
      </c>
      <c r="P9" s="37">
        <f t="shared" si="0"/>
        <v>0</v>
      </c>
      <c r="Q9" s="37">
        <f t="shared" si="0"/>
        <v>0</v>
      </c>
      <c r="R9" s="37">
        <f t="shared" si="0"/>
        <v>2.8998119060836012</v>
      </c>
      <c r="S9" s="37">
        <f t="shared" si="0"/>
        <v>277.17724433112789</v>
      </c>
      <c r="T9" s="37">
        <f t="shared" si="0"/>
        <v>500.24354699948151</v>
      </c>
      <c r="U9" s="37">
        <f t="shared" si="0"/>
        <v>0</v>
      </c>
      <c r="V9" s="37">
        <f t="shared" si="0"/>
        <v>9.2816906710942</v>
      </c>
      <c r="W9" s="37">
        <f t="shared" si="0"/>
        <v>0</v>
      </c>
      <c r="X9" s="37">
        <f t="shared" si="0"/>
        <v>0</v>
      </c>
      <c r="Y9" s="37">
        <f t="shared" si="0"/>
        <v>0</v>
      </c>
      <c r="Z9" s="37">
        <f t="shared" si="0"/>
        <v>0</v>
      </c>
      <c r="AA9" s="37">
        <f t="shared" si="0"/>
        <v>0</v>
      </c>
      <c r="AB9" s="37">
        <f t="shared" si="0"/>
        <v>2.2638273726666989</v>
      </c>
      <c r="AC9" s="37">
        <f t="shared" si="0"/>
        <v>86.647353103769788</v>
      </c>
      <c r="AD9" s="37">
        <f t="shared" si="0"/>
        <v>34.905304393547794</v>
      </c>
      <c r="AE9" s="37">
        <f t="shared" si="0"/>
        <v>0</v>
      </c>
      <c r="AF9" s="37">
        <f t="shared" si="0"/>
        <v>71.91406507156681</v>
      </c>
      <c r="AG9" s="37">
        <f t="shared" si="0"/>
        <v>0</v>
      </c>
      <c r="AH9" s="37">
        <f t="shared" si="0"/>
        <v>0</v>
      </c>
      <c r="AI9" s="37">
        <f t="shared" si="0"/>
        <v>0</v>
      </c>
      <c r="AJ9" s="37">
        <f t="shared" si="0"/>
        <v>0</v>
      </c>
      <c r="AK9" s="37">
        <f t="shared" si="0"/>
        <v>0</v>
      </c>
      <c r="AL9" s="37">
        <f t="shared" si="0"/>
        <v>5.5517009420438006</v>
      </c>
      <c r="AM9" s="37">
        <f t="shared" si="0"/>
        <v>49.809961578771713</v>
      </c>
      <c r="AN9" s="37">
        <f t="shared" si="0"/>
        <v>471.13105446870526</v>
      </c>
      <c r="AO9" s="37">
        <f t="shared" si="0"/>
        <v>0</v>
      </c>
      <c r="AP9" s="37">
        <f t="shared" si="0"/>
        <v>57.173799433149185</v>
      </c>
      <c r="AQ9" s="37">
        <f t="shared" si="0"/>
        <v>0</v>
      </c>
      <c r="AR9" s="37">
        <f t="shared" si="0"/>
        <v>0</v>
      </c>
      <c r="AS9" s="37">
        <f t="shared" si="0"/>
        <v>0</v>
      </c>
      <c r="AT9" s="37">
        <f t="shared" si="0"/>
        <v>0</v>
      </c>
      <c r="AU9" s="37">
        <f t="shared" si="0"/>
        <v>0</v>
      </c>
      <c r="AV9" s="37">
        <f>(SUM(AV8))</f>
        <v>5.0696765301042985</v>
      </c>
      <c r="AW9" s="37">
        <f>(SUM(AW8))</f>
        <v>403.05408962527156</v>
      </c>
      <c r="AX9" s="37">
        <f t="shared" si="0"/>
        <v>2.4745742240644</v>
      </c>
      <c r="AY9" s="37">
        <f t="shared" si="0"/>
        <v>0</v>
      </c>
      <c r="AZ9" s="37">
        <f t="shared" si="0"/>
        <v>39.066251459671996</v>
      </c>
      <c r="BA9" s="37">
        <f t="shared" si="0"/>
        <v>0</v>
      </c>
      <c r="BB9" s="37">
        <f t="shared" si="0"/>
        <v>0</v>
      </c>
      <c r="BC9" s="37">
        <f t="shared" si="0"/>
        <v>0</v>
      </c>
      <c r="BD9" s="37">
        <f t="shared" si="0"/>
        <v>0</v>
      </c>
      <c r="BE9" s="37">
        <f t="shared" si="0"/>
        <v>0</v>
      </c>
      <c r="BF9" s="37">
        <f t="shared" si="0"/>
        <v>1.7166008201492005</v>
      </c>
      <c r="BG9" s="37">
        <f t="shared" si="0"/>
        <v>74.722483355870807</v>
      </c>
      <c r="BH9" s="37">
        <f t="shared" si="0"/>
        <v>10.0604930937416</v>
      </c>
      <c r="BI9" s="37">
        <f t="shared" si="0"/>
        <v>0</v>
      </c>
      <c r="BJ9" s="37">
        <f t="shared" si="0"/>
        <v>2.1475997347081996</v>
      </c>
      <c r="BK9" s="35">
        <f>SUM(BK8)</f>
        <v>7075.3435679809581</v>
      </c>
    </row>
    <row r="10" spans="1:107" x14ac:dyDescent="0.2">
      <c r="A10" s="16" t="s">
        <v>81</v>
      </c>
      <c r="B10" s="24" t="s">
        <v>3</v>
      </c>
      <c r="C10" s="65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6"/>
    </row>
    <row r="11" spans="1:107" x14ac:dyDescent="0.2">
      <c r="A11" s="16"/>
      <c r="B11" s="33" t="s">
        <v>106</v>
      </c>
      <c r="C11" s="39">
        <v>0</v>
      </c>
      <c r="D11" s="39">
        <v>6.4387309536127999</v>
      </c>
      <c r="E11" s="39">
        <v>0</v>
      </c>
      <c r="F11" s="39">
        <v>0</v>
      </c>
      <c r="G11" s="39">
        <v>0</v>
      </c>
      <c r="H11" s="39">
        <v>0.18713441709610001</v>
      </c>
      <c r="I11" s="39">
        <v>3.3429835889354003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0.15525041754750002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0.61442401448030004</v>
      </c>
      <c r="AC11" s="39">
        <v>0.12879802041919999</v>
      </c>
      <c r="AD11" s="39">
        <v>0</v>
      </c>
      <c r="AE11" s="39">
        <v>0</v>
      </c>
      <c r="AF11" s="39">
        <v>0.4029458828063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0.67745900628420042</v>
      </c>
      <c r="AM11" s="39">
        <v>0</v>
      </c>
      <c r="AN11" s="39">
        <v>1.2686508890967001</v>
      </c>
      <c r="AO11" s="39">
        <v>0</v>
      </c>
      <c r="AP11" s="39">
        <v>0.29078907677400001</v>
      </c>
      <c r="AQ11" s="39">
        <v>0</v>
      </c>
      <c r="AR11" s="39">
        <v>0</v>
      </c>
      <c r="AS11" s="39">
        <v>0</v>
      </c>
      <c r="AT11" s="39">
        <v>0</v>
      </c>
      <c r="AU11" s="39">
        <v>0</v>
      </c>
      <c r="AV11" s="39">
        <v>0.54548786364230029</v>
      </c>
      <c r="AW11" s="39">
        <v>4.9220550096126008</v>
      </c>
      <c r="AX11" s="39">
        <v>0</v>
      </c>
      <c r="AY11" s="39">
        <v>0</v>
      </c>
      <c r="AZ11" s="39">
        <v>0.58018106245120005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9.6129661547200013E-2</v>
      </c>
      <c r="BG11" s="39">
        <v>0.99194232341920008</v>
      </c>
      <c r="BH11" s="39">
        <v>0</v>
      </c>
      <c r="BI11" s="39">
        <v>0</v>
      </c>
      <c r="BJ11" s="39">
        <v>0</v>
      </c>
      <c r="BK11" s="40">
        <f>SUM(C11:BJ11)</f>
        <v>20.642962187725001</v>
      </c>
      <c r="BO11" s="41"/>
    </row>
    <row r="12" spans="1:107" x14ac:dyDescent="0.2">
      <c r="A12" s="16"/>
      <c r="B12" s="25" t="s">
        <v>90</v>
      </c>
      <c r="C12" s="37">
        <f t="shared" ref="C12:BJ12" si="1">SUM(C11)</f>
        <v>0</v>
      </c>
      <c r="D12" s="37">
        <f t="shared" si="1"/>
        <v>6.4387309536127999</v>
      </c>
      <c r="E12" s="37">
        <f t="shared" si="1"/>
        <v>0</v>
      </c>
      <c r="F12" s="37">
        <f t="shared" si="1"/>
        <v>0</v>
      </c>
      <c r="G12" s="37">
        <f t="shared" si="1"/>
        <v>0</v>
      </c>
      <c r="H12" s="37">
        <f t="shared" si="1"/>
        <v>0.18713441709610001</v>
      </c>
      <c r="I12" s="37">
        <f t="shared" si="1"/>
        <v>3.3429835889354003</v>
      </c>
      <c r="J12" s="37">
        <f t="shared" si="1"/>
        <v>0</v>
      </c>
      <c r="K12" s="37">
        <f t="shared" si="1"/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0.15525041754750002</v>
      </c>
      <c r="S12" s="37">
        <f t="shared" si="1"/>
        <v>0</v>
      </c>
      <c r="T12" s="37">
        <f t="shared" si="1"/>
        <v>0</v>
      </c>
      <c r="U12" s="37">
        <f t="shared" si="1"/>
        <v>0</v>
      </c>
      <c r="V12" s="37">
        <f t="shared" si="1"/>
        <v>0</v>
      </c>
      <c r="W12" s="37">
        <f t="shared" si="1"/>
        <v>0</v>
      </c>
      <c r="X12" s="37">
        <f t="shared" si="1"/>
        <v>0</v>
      </c>
      <c r="Y12" s="37">
        <f t="shared" si="1"/>
        <v>0</v>
      </c>
      <c r="Z12" s="37">
        <f t="shared" si="1"/>
        <v>0</v>
      </c>
      <c r="AA12" s="37">
        <f t="shared" si="1"/>
        <v>0</v>
      </c>
      <c r="AB12" s="37">
        <f t="shared" si="1"/>
        <v>0.61442401448030004</v>
      </c>
      <c r="AC12" s="37">
        <f t="shared" si="1"/>
        <v>0.12879802041919999</v>
      </c>
      <c r="AD12" s="37">
        <f t="shared" si="1"/>
        <v>0</v>
      </c>
      <c r="AE12" s="37">
        <f t="shared" si="1"/>
        <v>0</v>
      </c>
      <c r="AF12" s="37">
        <f t="shared" si="1"/>
        <v>0.4029458828063</v>
      </c>
      <c r="AG12" s="37">
        <f t="shared" si="1"/>
        <v>0</v>
      </c>
      <c r="AH12" s="37">
        <f t="shared" si="1"/>
        <v>0</v>
      </c>
      <c r="AI12" s="37">
        <f t="shared" si="1"/>
        <v>0</v>
      </c>
      <c r="AJ12" s="37">
        <f t="shared" si="1"/>
        <v>0</v>
      </c>
      <c r="AK12" s="37">
        <f t="shared" si="1"/>
        <v>0</v>
      </c>
      <c r="AL12" s="37">
        <f t="shared" si="1"/>
        <v>0.67745900628420042</v>
      </c>
      <c r="AM12" s="37">
        <f t="shared" si="1"/>
        <v>0</v>
      </c>
      <c r="AN12" s="37">
        <f t="shared" si="1"/>
        <v>1.2686508890967001</v>
      </c>
      <c r="AO12" s="37">
        <f t="shared" si="1"/>
        <v>0</v>
      </c>
      <c r="AP12" s="37">
        <f t="shared" si="1"/>
        <v>0.29078907677400001</v>
      </c>
      <c r="AQ12" s="37">
        <f t="shared" si="1"/>
        <v>0</v>
      </c>
      <c r="AR12" s="37">
        <f t="shared" si="1"/>
        <v>0</v>
      </c>
      <c r="AS12" s="37">
        <f t="shared" si="1"/>
        <v>0</v>
      </c>
      <c r="AT12" s="37">
        <f t="shared" si="1"/>
        <v>0</v>
      </c>
      <c r="AU12" s="37">
        <f t="shared" si="1"/>
        <v>0</v>
      </c>
      <c r="AV12" s="37">
        <f>(SUM(AV11))</f>
        <v>0.54548786364230029</v>
      </c>
      <c r="AW12" s="37">
        <f>(SUM(AW11))</f>
        <v>4.9220550096126008</v>
      </c>
      <c r="AX12" s="37">
        <f t="shared" si="1"/>
        <v>0</v>
      </c>
      <c r="AY12" s="37">
        <f t="shared" si="1"/>
        <v>0</v>
      </c>
      <c r="AZ12" s="37">
        <f t="shared" si="1"/>
        <v>0.58018106245120005</v>
      </c>
      <c r="BA12" s="37">
        <f t="shared" si="1"/>
        <v>0</v>
      </c>
      <c r="BB12" s="37">
        <f t="shared" si="1"/>
        <v>0</v>
      </c>
      <c r="BC12" s="37">
        <f t="shared" si="1"/>
        <v>0</v>
      </c>
      <c r="BD12" s="37">
        <f t="shared" si="1"/>
        <v>0</v>
      </c>
      <c r="BE12" s="37">
        <f t="shared" si="1"/>
        <v>0</v>
      </c>
      <c r="BF12" s="37">
        <f t="shared" si="1"/>
        <v>9.6129661547200013E-2</v>
      </c>
      <c r="BG12" s="37">
        <f t="shared" si="1"/>
        <v>0.99194232341920008</v>
      </c>
      <c r="BH12" s="37">
        <f t="shared" si="1"/>
        <v>0</v>
      </c>
      <c r="BI12" s="37">
        <f t="shared" si="1"/>
        <v>0</v>
      </c>
      <c r="BJ12" s="37">
        <f t="shared" si="1"/>
        <v>0</v>
      </c>
      <c r="BK12" s="38">
        <f>SUM(BK11)</f>
        <v>20.642962187725001</v>
      </c>
    </row>
    <row r="13" spans="1:107" x14ac:dyDescent="0.2">
      <c r="A13" s="16" t="s">
        <v>82</v>
      </c>
      <c r="B13" s="24" t="s">
        <v>10</v>
      </c>
      <c r="C13" s="65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6"/>
    </row>
    <row r="14" spans="1:107" x14ac:dyDescent="0.2">
      <c r="A14" s="16"/>
      <c r="B14" s="25" t="s">
        <v>40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0</v>
      </c>
      <c r="AH14" s="39">
        <v>0</v>
      </c>
      <c r="AI14" s="39">
        <v>0</v>
      </c>
      <c r="AJ14" s="39">
        <v>0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9">
        <v>0</v>
      </c>
      <c r="AT14" s="39">
        <v>0</v>
      </c>
      <c r="AU14" s="39">
        <v>0</v>
      </c>
      <c r="AV14" s="39">
        <v>0</v>
      </c>
      <c r="AW14" s="39">
        <v>0</v>
      </c>
      <c r="AX14" s="39">
        <v>0</v>
      </c>
      <c r="AY14" s="39">
        <v>0</v>
      </c>
      <c r="AZ14" s="39">
        <v>0</v>
      </c>
      <c r="BA14" s="39">
        <v>0</v>
      </c>
      <c r="BB14" s="39">
        <v>0</v>
      </c>
      <c r="BC14" s="39">
        <v>0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39">
        <v>0</v>
      </c>
      <c r="BJ14" s="39">
        <v>0</v>
      </c>
      <c r="BK14" s="40">
        <f t="shared" ref="BK14" si="2">SUM(C14:BJ14)</f>
        <v>0</v>
      </c>
    </row>
    <row r="15" spans="1:107" x14ac:dyDescent="0.2">
      <c r="A15" s="16"/>
      <c r="B15" s="25" t="s">
        <v>97</v>
      </c>
      <c r="C15" s="38">
        <f t="shared" ref="C15:AH15" si="3">SUM(C14:C14)</f>
        <v>0</v>
      </c>
      <c r="D15" s="38">
        <f t="shared" si="3"/>
        <v>0</v>
      </c>
      <c r="E15" s="38">
        <f t="shared" si="3"/>
        <v>0</v>
      </c>
      <c r="F15" s="38">
        <f t="shared" si="3"/>
        <v>0</v>
      </c>
      <c r="G15" s="38">
        <f t="shared" si="3"/>
        <v>0</v>
      </c>
      <c r="H15" s="38">
        <f t="shared" si="3"/>
        <v>0</v>
      </c>
      <c r="I15" s="38">
        <f t="shared" si="3"/>
        <v>0</v>
      </c>
      <c r="J15" s="38">
        <f t="shared" si="3"/>
        <v>0</v>
      </c>
      <c r="K15" s="38">
        <f t="shared" si="3"/>
        <v>0</v>
      </c>
      <c r="L15" s="38">
        <f t="shared" si="3"/>
        <v>0</v>
      </c>
      <c r="M15" s="38">
        <f t="shared" si="3"/>
        <v>0</v>
      </c>
      <c r="N15" s="38">
        <f t="shared" si="3"/>
        <v>0</v>
      </c>
      <c r="O15" s="38">
        <f t="shared" si="3"/>
        <v>0</v>
      </c>
      <c r="P15" s="38">
        <f t="shared" si="3"/>
        <v>0</v>
      </c>
      <c r="Q15" s="38">
        <f t="shared" si="3"/>
        <v>0</v>
      </c>
      <c r="R15" s="38">
        <f t="shared" si="3"/>
        <v>0</v>
      </c>
      <c r="S15" s="38">
        <f t="shared" si="3"/>
        <v>0</v>
      </c>
      <c r="T15" s="38">
        <f t="shared" si="3"/>
        <v>0</v>
      </c>
      <c r="U15" s="38">
        <f t="shared" si="3"/>
        <v>0</v>
      </c>
      <c r="V15" s="38">
        <f t="shared" si="3"/>
        <v>0</v>
      </c>
      <c r="W15" s="38">
        <f t="shared" si="3"/>
        <v>0</v>
      </c>
      <c r="X15" s="38">
        <f t="shared" si="3"/>
        <v>0</v>
      </c>
      <c r="Y15" s="38">
        <f t="shared" si="3"/>
        <v>0</v>
      </c>
      <c r="Z15" s="38">
        <f t="shared" si="3"/>
        <v>0</v>
      </c>
      <c r="AA15" s="38">
        <f t="shared" si="3"/>
        <v>0</v>
      </c>
      <c r="AB15" s="38">
        <f t="shared" si="3"/>
        <v>0</v>
      </c>
      <c r="AC15" s="38">
        <f t="shared" si="3"/>
        <v>0</v>
      </c>
      <c r="AD15" s="38">
        <f t="shared" si="3"/>
        <v>0</v>
      </c>
      <c r="AE15" s="38">
        <f t="shared" si="3"/>
        <v>0</v>
      </c>
      <c r="AF15" s="38">
        <f t="shared" si="3"/>
        <v>0</v>
      </c>
      <c r="AG15" s="38">
        <f t="shared" si="3"/>
        <v>0</v>
      </c>
      <c r="AH15" s="38">
        <f t="shared" si="3"/>
        <v>0</v>
      </c>
      <c r="AI15" s="38">
        <f t="shared" ref="AI15:BK15" si="4">SUM(AI14:AI14)</f>
        <v>0</v>
      </c>
      <c r="AJ15" s="38">
        <f t="shared" si="4"/>
        <v>0</v>
      </c>
      <c r="AK15" s="38">
        <f t="shared" si="4"/>
        <v>0</v>
      </c>
      <c r="AL15" s="38">
        <f t="shared" si="4"/>
        <v>0</v>
      </c>
      <c r="AM15" s="38">
        <f t="shared" si="4"/>
        <v>0</v>
      </c>
      <c r="AN15" s="38">
        <f t="shared" si="4"/>
        <v>0</v>
      </c>
      <c r="AO15" s="38">
        <f t="shared" si="4"/>
        <v>0</v>
      </c>
      <c r="AP15" s="38">
        <f t="shared" si="4"/>
        <v>0</v>
      </c>
      <c r="AQ15" s="38">
        <f t="shared" si="4"/>
        <v>0</v>
      </c>
      <c r="AR15" s="38">
        <f t="shared" si="4"/>
        <v>0</v>
      </c>
      <c r="AS15" s="38">
        <f t="shared" si="4"/>
        <v>0</v>
      </c>
      <c r="AT15" s="38">
        <f t="shared" si="4"/>
        <v>0</v>
      </c>
      <c r="AU15" s="38">
        <f t="shared" si="4"/>
        <v>0</v>
      </c>
      <c r="AV15" s="38">
        <f t="shared" si="4"/>
        <v>0</v>
      </c>
      <c r="AW15" s="38">
        <f t="shared" si="4"/>
        <v>0</v>
      </c>
      <c r="AX15" s="38">
        <f t="shared" si="4"/>
        <v>0</v>
      </c>
      <c r="AY15" s="38">
        <f t="shared" si="4"/>
        <v>0</v>
      </c>
      <c r="AZ15" s="38">
        <f t="shared" si="4"/>
        <v>0</v>
      </c>
      <c r="BA15" s="38">
        <f t="shared" si="4"/>
        <v>0</v>
      </c>
      <c r="BB15" s="38">
        <f t="shared" si="4"/>
        <v>0</v>
      </c>
      <c r="BC15" s="38">
        <f t="shared" si="4"/>
        <v>0</v>
      </c>
      <c r="BD15" s="38">
        <f t="shared" si="4"/>
        <v>0</v>
      </c>
      <c r="BE15" s="38">
        <f t="shared" si="4"/>
        <v>0</v>
      </c>
      <c r="BF15" s="38">
        <f t="shared" si="4"/>
        <v>0</v>
      </c>
      <c r="BG15" s="38">
        <f t="shared" si="4"/>
        <v>0</v>
      </c>
      <c r="BH15" s="38">
        <f t="shared" si="4"/>
        <v>0</v>
      </c>
      <c r="BI15" s="38">
        <f t="shared" si="4"/>
        <v>0</v>
      </c>
      <c r="BJ15" s="38">
        <f t="shared" si="4"/>
        <v>0</v>
      </c>
      <c r="BK15" s="38">
        <f t="shared" si="4"/>
        <v>0</v>
      </c>
    </row>
    <row r="16" spans="1:107" x14ac:dyDescent="0.2">
      <c r="A16" s="16" t="s">
        <v>83</v>
      </c>
      <c r="B16" s="24" t="s">
        <v>15</v>
      </c>
      <c r="C16" s="6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6"/>
    </row>
    <row r="17" spans="1:67" x14ac:dyDescent="0.2">
      <c r="A17" s="16"/>
      <c r="B17" s="25" t="s">
        <v>40</v>
      </c>
      <c r="C17" s="35">
        <v>0</v>
      </c>
      <c r="D17" s="34">
        <v>0</v>
      </c>
      <c r="E17" s="34">
        <v>0</v>
      </c>
      <c r="F17" s="34">
        <v>0</v>
      </c>
      <c r="G17" s="36">
        <v>0</v>
      </c>
      <c r="H17" s="35">
        <v>0</v>
      </c>
      <c r="I17" s="34">
        <v>0</v>
      </c>
      <c r="J17" s="34">
        <v>0</v>
      </c>
      <c r="K17" s="34">
        <v>0</v>
      </c>
      <c r="L17" s="36">
        <v>0</v>
      </c>
      <c r="M17" s="35">
        <v>0</v>
      </c>
      <c r="N17" s="34">
        <v>0</v>
      </c>
      <c r="O17" s="34">
        <v>0</v>
      </c>
      <c r="P17" s="34">
        <v>0</v>
      </c>
      <c r="Q17" s="36">
        <v>0</v>
      </c>
      <c r="R17" s="35">
        <v>0</v>
      </c>
      <c r="S17" s="34">
        <v>0</v>
      </c>
      <c r="T17" s="34">
        <v>0</v>
      </c>
      <c r="U17" s="34">
        <v>0</v>
      </c>
      <c r="V17" s="36">
        <v>0</v>
      </c>
      <c r="W17" s="35">
        <v>0</v>
      </c>
      <c r="X17" s="34">
        <v>0</v>
      </c>
      <c r="Y17" s="34">
        <v>0</v>
      </c>
      <c r="Z17" s="34">
        <v>0</v>
      </c>
      <c r="AA17" s="36">
        <v>0</v>
      </c>
      <c r="AB17" s="35">
        <v>0</v>
      </c>
      <c r="AC17" s="34">
        <v>0</v>
      </c>
      <c r="AD17" s="34">
        <v>0</v>
      </c>
      <c r="AE17" s="34">
        <v>0</v>
      </c>
      <c r="AF17" s="36">
        <v>0</v>
      </c>
      <c r="AG17" s="35">
        <v>0</v>
      </c>
      <c r="AH17" s="34">
        <v>0</v>
      </c>
      <c r="AI17" s="34">
        <v>0</v>
      </c>
      <c r="AJ17" s="34">
        <v>0</v>
      </c>
      <c r="AK17" s="36">
        <v>0</v>
      </c>
      <c r="AL17" s="35">
        <v>0</v>
      </c>
      <c r="AM17" s="34">
        <v>0</v>
      </c>
      <c r="AN17" s="34">
        <v>0</v>
      </c>
      <c r="AO17" s="34">
        <v>0</v>
      </c>
      <c r="AP17" s="36">
        <v>0</v>
      </c>
      <c r="AQ17" s="35">
        <v>0</v>
      </c>
      <c r="AR17" s="34">
        <v>0</v>
      </c>
      <c r="AS17" s="34">
        <v>0</v>
      </c>
      <c r="AT17" s="34">
        <v>0</v>
      </c>
      <c r="AU17" s="36">
        <v>0</v>
      </c>
      <c r="AV17" s="35">
        <v>0</v>
      </c>
      <c r="AW17" s="34">
        <v>0</v>
      </c>
      <c r="AX17" s="34">
        <v>0</v>
      </c>
      <c r="AY17" s="34">
        <v>0</v>
      </c>
      <c r="AZ17" s="36">
        <v>0</v>
      </c>
      <c r="BA17" s="35">
        <v>0</v>
      </c>
      <c r="BB17" s="34">
        <v>0</v>
      </c>
      <c r="BC17" s="34">
        <v>0</v>
      </c>
      <c r="BD17" s="34">
        <v>0</v>
      </c>
      <c r="BE17" s="36">
        <v>0</v>
      </c>
      <c r="BF17" s="35">
        <v>0</v>
      </c>
      <c r="BG17" s="34">
        <v>0</v>
      </c>
      <c r="BH17" s="34">
        <v>0</v>
      </c>
      <c r="BI17" s="34">
        <v>0</v>
      </c>
      <c r="BJ17" s="36">
        <v>0</v>
      </c>
      <c r="BK17" s="40">
        <f>SUM(C17:BJ17)</f>
        <v>0</v>
      </c>
    </row>
    <row r="18" spans="1:67" x14ac:dyDescent="0.2">
      <c r="A18" s="16"/>
      <c r="B18" s="25" t="s">
        <v>96</v>
      </c>
      <c r="C18" s="37">
        <f t="shared" ref="C18:BJ18" si="5">SUM(C17)</f>
        <v>0</v>
      </c>
      <c r="D18" s="37">
        <f t="shared" si="5"/>
        <v>0</v>
      </c>
      <c r="E18" s="37">
        <f t="shared" si="5"/>
        <v>0</v>
      </c>
      <c r="F18" s="37">
        <f t="shared" si="5"/>
        <v>0</v>
      </c>
      <c r="G18" s="37">
        <f t="shared" si="5"/>
        <v>0</v>
      </c>
      <c r="H18" s="37">
        <f t="shared" si="5"/>
        <v>0</v>
      </c>
      <c r="I18" s="37">
        <f t="shared" si="5"/>
        <v>0</v>
      </c>
      <c r="J18" s="37">
        <f t="shared" si="5"/>
        <v>0</v>
      </c>
      <c r="K18" s="37">
        <f t="shared" si="5"/>
        <v>0</v>
      </c>
      <c r="L18" s="37">
        <f t="shared" si="5"/>
        <v>0</v>
      </c>
      <c r="M18" s="37">
        <f t="shared" si="5"/>
        <v>0</v>
      </c>
      <c r="N18" s="37">
        <f t="shared" si="5"/>
        <v>0</v>
      </c>
      <c r="O18" s="37">
        <f t="shared" si="5"/>
        <v>0</v>
      </c>
      <c r="P18" s="37">
        <f t="shared" si="5"/>
        <v>0</v>
      </c>
      <c r="Q18" s="37">
        <f t="shared" si="5"/>
        <v>0</v>
      </c>
      <c r="R18" s="37">
        <f t="shared" si="5"/>
        <v>0</v>
      </c>
      <c r="S18" s="37">
        <f t="shared" si="5"/>
        <v>0</v>
      </c>
      <c r="T18" s="37">
        <f t="shared" si="5"/>
        <v>0</v>
      </c>
      <c r="U18" s="37">
        <f t="shared" si="5"/>
        <v>0</v>
      </c>
      <c r="V18" s="37">
        <f t="shared" si="5"/>
        <v>0</v>
      </c>
      <c r="W18" s="37">
        <f t="shared" si="5"/>
        <v>0</v>
      </c>
      <c r="X18" s="37">
        <f t="shared" si="5"/>
        <v>0</v>
      </c>
      <c r="Y18" s="37">
        <f t="shared" si="5"/>
        <v>0</v>
      </c>
      <c r="Z18" s="37">
        <f t="shared" si="5"/>
        <v>0</v>
      </c>
      <c r="AA18" s="37">
        <f t="shared" si="5"/>
        <v>0</v>
      </c>
      <c r="AB18" s="37">
        <f t="shared" si="5"/>
        <v>0</v>
      </c>
      <c r="AC18" s="37">
        <f t="shared" si="5"/>
        <v>0</v>
      </c>
      <c r="AD18" s="37">
        <f t="shared" si="5"/>
        <v>0</v>
      </c>
      <c r="AE18" s="37">
        <f t="shared" si="5"/>
        <v>0</v>
      </c>
      <c r="AF18" s="37">
        <f t="shared" si="5"/>
        <v>0</v>
      </c>
      <c r="AG18" s="37">
        <f t="shared" si="5"/>
        <v>0</v>
      </c>
      <c r="AH18" s="37">
        <f t="shared" si="5"/>
        <v>0</v>
      </c>
      <c r="AI18" s="37">
        <f t="shared" si="5"/>
        <v>0</v>
      </c>
      <c r="AJ18" s="37">
        <f t="shared" si="5"/>
        <v>0</v>
      </c>
      <c r="AK18" s="37">
        <f t="shared" si="5"/>
        <v>0</v>
      </c>
      <c r="AL18" s="37">
        <f t="shared" si="5"/>
        <v>0</v>
      </c>
      <c r="AM18" s="37">
        <f t="shared" si="5"/>
        <v>0</v>
      </c>
      <c r="AN18" s="37">
        <f t="shared" si="5"/>
        <v>0</v>
      </c>
      <c r="AO18" s="37">
        <f t="shared" si="5"/>
        <v>0</v>
      </c>
      <c r="AP18" s="37">
        <f t="shared" si="5"/>
        <v>0</v>
      </c>
      <c r="AQ18" s="37">
        <f t="shared" si="5"/>
        <v>0</v>
      </c>
      <c r="AR18" s="37">
        <f t="shared" si="5"/>
        <v>0</v>
      </c>
      <c r="AS18" s="37">
        <f t="shared" si="5"/>
        <v>0</v>
      </c>
      <c r="AT18" s="37">
        <f t="shared" si="5"/>
        <v>0</v>
      </c>
      <c r="AU18" s="37">
        <f t="shared" si="5"/>
        <v>0</v>
      </c>
      <c r="AV18" s="37">
        <f t="shared" si="5"/>
        <v>0</v>
      </c>
      <c r="AW18" s="37">
        <f t="shared" si="5"/>
        <v>0</v>
      </c>
      <c r="AX18" s="37">
        <f t="shared" si="5"/>
        <v>0</v>
      </c>
      <c r="AY18" s="37">
        <f t="shared" si="5"/>
        <v>0</v>
      </c>
      <c r="AZ18" s="37">
        <f t="shared" si="5"/>
        <v>0</v>
      </c>
      <c r="BA18" s="37">
        <f t="shared" si="5"/>
        <v>0</v>
      </c>
      <c r="BB18" s="37">
        <f t="shared" si="5"/>
        <v>0</v>
      </c>
      <c r="BC18" s="37">
        <f t="shared" si="5"/>
        <v>0</v>
      </c>
      <c r="BD18" s="37">
        <f t="shared" si="5"/>
        <v>0</v>
      </c>
      <c r="BE18" s="37">
        <f t="shared" si="5"/>
        <v>0</v>
      </c>
      <c r="BF18" s="37">
        <f t="shared" si="5"/>
        <v>0</v>
      </c>
      <c r="BG18" s="37">
        <f t="shared" si="5"/>
        <v>0</v>
      </c>
      <c r="BH18" s="37">
        <f t="shared" si="5"/>
        <v>0</v>
      </c>
      <c r="BI18" s="37">
        <f t="shared" si="5"/>
        <v>0</v>
      </c>
      <c r="BJ18" s="37">
        <f t="shared" si="5"/>
        <v>0</v>
      </c>
      <c r="BK18" s="38">
        <f>SUM(BK17)</f>
        <v>0</v>
      </c>
    </row>
    <row r="19" spans="1:67" x14ac:dyDescent="0.2">
      <c r="A19" s="16" t="s">
        <v>85</v>
      </c>
      <c r="B19" s="32" t="s">
        <v>101</v>
      </c>
      <c r="C19" s="65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6"/>
    </row>
    <row r="20" spans="1:67" x14ac:dyDescent="0.2">
      <c r="A20" s="16"/>
      <c r="B20" s="25" t="s">
        <v>40</v>
      </c>
      <c r="C20" s="35">
        <v>0</v>
      </c>
      <c r="D20" s="34">
        <v>0</v>
      </c>
      <c r="E20" s="34">
        <v>0</v>
      </c>
      <c r="F20" s="34">
        <v>0</v>
      </c>
      <c r="G20" s="36">
        <v>0</v>
      </c>
      <c r="H20" s="35">
        <v>0</v>
      </c>
      <c r="I20" s="34">
        <v>0</v>
      </c>
      <c r="J20" s="34">
        <v>0</v>
      </c>
      <c r="K20" s="34">
        <v>0</v>
      </c>
      <c r="L20" s="36">
        <v>0</v>
      </c>
      <c r="M20" s="35">
        <v>0</v>
      </c>
      <c r="N20" s="34">
        <v>0</v>
      </c>
      <c r="O20" s="34">
        <v>0</v>
      </c>
      <c r="P20" s="34">
        <v>0</v>
      </c>
      <c r="Q20" s="36">
        <v>0</v>
      </c>
      <c r="R20" s="35">
        <v>0</v>
      </c>
      <c r="S20" s="34">
        <v>0</v>
      </c>
      <c r="T20" s="34">
        <v>0</v>
      </c>
      <c r="U20" s="34">
        <v>0</v>
      </c>
      <c r="V20" s="36">
        <v>0</v>
      </c>
      <c r="W20" s="35">
        <v>0</v>
      </c>
      <c r="X20" s="34">
        <v>0</v>
      </c>
      <c r="Y20" s="34">
        <v>0</v>
      </c>
      <c r="Z20" s="34">
        <v>0</v>
      </c>
      <c r="AA20" s="36">
        <v>0</v>
      </c>
      <c r="AB20" s="35">
        <v>0</v>
      </c>
      <c r="AC20" s="34">
        <v>0</v>
      </c>
      <c r="AD20" s="34">
        <v>0</v>
      </c>
      <c r="AE20" s="34">
        <v>0</v>
      </c>
      <c r="AF20" s="36">
        <v>0</v>
      </c>
      <c r="AG20" s="35">
        <v>0</v>
      </c>
      <c r="AH20" s="34">
        <v>0</v>
      </c>
      <c r="AI20" s="34">
        <v>0</v>
      </c>
      <c r="AJ20" s="34">
        <v>0</v>
      </c>
      <c r="AK20" s="36">
        <v>0</v>
      </c>
      <c r="AL20" s="35">
        <v>0</v>
      </c>
      <c r="AM20" s="34">
        <v>0</v>
      </c>
      <c r="AN20" s="34">
        <v>0</v>
      </c>
      <c r="AO20" s="34">
        <v>0</v>
      </c>
      <c r="AP20" s="36">
        <v>0</v>
      </c>
      <c r="AQ20" s="35">
        <v>0</v>
      </c>
      <c r="AR20" s="34">
        <v>0</v>
      </c>
      <c r="AS20" s="34">
        <v>0</v>
      </c>
      <c r="AT20" s="34">
        <v>0</v>
      </c>
      <c r="AU20" s="36">
        <v>0</v>
      </c>
      <c r="AV20" s="35">
        <v>0</v>
      </c>
      <c r="AW20" s="34">
        <v>0</v>
      </c>
      <c r="AX20" s="34">
        <v>0</v>
      </c>
      <c r="AY20" s="34">
        <v>0</v>
      </c>
      <c r="AZ20" s="36">
        <v>0</v>
      </c>
      <c r="BA20" s="35">
        <v>0</v>
      </c>
      <c r="BB20" s="34">
        <v>0</v>
      </c>
      <c r="BC20" s="34">
        <v>0</v>
      </c>
      <c r="BD20" s="34">
        <v>0</v>
      </c>
      <c r="BE20" s="36">
        <v>0</v>
      </c>
      <c r="BF20" s="35">
        <v>0</v>
      </c>
      <c r="BG20" s="34">
        <v>0</v>
      </c>
      <c r="BH20" s="34">
        <v>0</v>
      </c>
      <c r="BI20" s="34">
        <v>0</v>
      </c>
      <c r="BJ20" s="36">
        <v>0</v>
      </c>
      <c r="BK20" s="40">
        <f>SUM(C20:BJ20)</f>
        <v>0</v>
      </c>
    </row>
    <row r="21" spans="1:67" x14ac:dyDescent="0.2">
      <c r="A21" s="16"/>
      <c r="B21" s="25" t="s">
        <v>95</v>
      </c>
      <c r="C21" s="37">
        <f t="shared" ref="C21:BJ21" si="6">SUM(C20)</f>
        <v>0</v>
      </c>
      <c r="D21" s="37">
        <f t="shared" si="6"/>
        <v>0</v>
      </c>
      <c r="E21" s="37">
        <f t="shared" si="6"/>
        <v>0</v>
      </c>
      <c r="F21" s="37">
        <f t="shared" si="6"/>
        <v>0</v>
      </c>
      <c r="G21" s="37">
        <f t="shared" si="6"/>
        <v>0</v>
      </c>
      <c r="H21" s="37">
        <f t="shared" si="6"/>
        <v>0</v>
      </c>
      <c r="I21" s="37">
        <f t="shared" si="6"/>
        <v>0</v>
      </c>
      <c r="J21" s="37">
        <f t="shared" si="6"/>
        <v>0</v>
      </c>
      <c r="K21" s="37">
        <f t="shared" si="6"/>
        <v>0</v>
      </c>
      <c r="L21" s="37">
        <f t="shared" si="6"/>
        <v>0</v>
      </c>
      <c r="M21" s="37">
        <f t="shared" si="6"/>
        <v>0</v>
      </c>
      <c r="N21" s="37">
        <f t="shared" si="6"/>
        <v>0</v>
      </c>
      <c r="O21" s="37">
        <f t="shared" si="6"/>
        <v>0</v>
      </c>
      <c r="P21" s="37">
        <f t="shared" si="6"/>
        <v>0</v>
      </c>
      <c r="Q21" s="37">
        <f t="shared" si="6"/>
        <v>0</v>
      </c>
      <c r="R21" s="37">
        <f t="shared" si="6"/>
        <v>0</v>
      </c>
      <c r="S21" s="37">
        <f t="shared" si="6"/>
        <v>0</v>
      </c>
      <c r="T21" s="37">
        <f t="shared" si="6"/>
        <v>0</v>
      </c>
      <c r="U21" s="37">
        <f t="shared" si="6"/>
        <v>0</v>
      </c>
      <c r="V21" s="37">
        <f t="shared" si="6"/>
        <v>0</v>
      </c>
      <c r="W21" s="37">
        <f t="shared" si="6"/>
        <v>0</v>
      </c>
      <c r="X21" s="37">
        <f t="shared" si="6"/>
        <v>0</v>
      </c>
      <c r="Y21" s="37">
        <f t="shared" si="6"/>
        <v>0</v>
      </c>
      <c r="Z21" s="37">
        <f t="shared" si="6"/>
        <v>0</v>
      </c>
      <c r="AA21" s="37">
        <f t="shared" si="6"/>
        <v>0</v>
      </c>
      <c r="AB21" s="37">
        <f t="shared" si="6"/>
        <v>0</v>
      </c>
      <c r="AC21" s="37">
        <f t="shared" si="6"/>
        <v>0</v>
      </c>
      <c r="AD21" s="37">
        <f t="shared" si="6"/>
        <v>0</v>
      </c>
      <c r="AE21" s="37">
        <f t="shared" si="6"/>
        <v>0</v>
      </c>
      <c r="AF21" s="37">
        <f t="shared" si="6"/>
        <v>0</v>
      </c>
      <c r="AG21" s="37">
        <f t="shared" si="6"/>
        <v>0</v>
      </c>
      <c r="AH21" s="37">
        <f t="shared" si="6"/>
        <v>0</v>
      </c>
      <c r="AI21" s="37">
        <f t="shared" si="6"/>
        <v>0</v>
      </c>
      <c r="AJ21" s="37">
        <f t="shared" si="6"/>
        <v>0</v>
      </c>
      <c r="AK21" s="37">
        <f t="shared" si="6"/>
        <v>0</v>
      </c>
      <c r="AL21" s="37">
        <f t="shared" si="6"/>
        <v>0</v>
      </c>
      <c r="AM21" s="37">
        <f t="shared" si="6"/>
        <v>0</v>
      </c>
      <c r="AN21" s="37">
        <f t="shared" si="6"/>
        <v>0</v>
      </c>
      <c r="AO21" s="37">
        <f t="shared" si="6"/>
        <v>0</v>
      </c>
      <c r="AP21" s="37">
        <f t="shared" si="6"/>
        <v>0</v>
      </c>
      <c r="AQ21" s="37">
        <f t="shared" si="6"/>
        <v>0</v>
      </c>
      <c r="AR21" s="37">
        <f t="shared" si="6"/>
        <v>0</v>
      </c>
      <c r="AS21" s="37">
        <f t="shared" si="6"/>
        <v>0</v>
      </c>
      <c r="AT21" s="37">
        <f t="shared" si="6"/>
        <v>0</v>
      </c>
      <c r="AU21" s="37">
        <f t="shared" si="6"/>
        <v>0</v>
      </c>
      <c r="AV21" s="37">
        <f t="shared" si="6"/>
        <v>0</v>
      </c>
      <c r="AW21" s="37">
        <f t="shared" si="6"/>
        <v>0</v>
      </c>
      <c r="AX21" s="37">
        <f t="shared" si="6"/>
        <v>0</v>
      </c>
      <c r="AY21" s="37">
        <f t="shared" si="6"/>
        <v>0</v>
      </c>
      <c r="AZ21" s="37">
        <f t="shared" si="6"/>
        <v>0</v>
      </c>
      <c r="BA21" s="37">
        <f t="shared" si="6"/>
        <v>0</v>
      </c>
      <c r="BB21" s="37">
        <f t="shared" si="6"/>
        <v>0</v>
      </c>
      <c r="BC21" s="37">
        <f t="shared" si="6"/>
        <v>0</v>
      </c>
      <c r="BD21" s="37">
        <f t="shared" si="6"/>
        <v>0</v>
      </c>
      <c r="BE21" s="37">
        <f t="shared" si="6"/>
        <v>0</v>
      </c>
      <c r="BF21" s="37">
        <f t="shared" si="6"/>
        <v>0</v>
      </c>
      <c r="BG21" s="37">
        <f t="shared" si="6"/>
        <v>0</v>
      </c>
      <c r="BH21" s="37">
        <f t="shared" si="6"/>
        <v>0</v>
      </c>
      <c r="BI21" s="37">
        <f t="shared" si="6"/>
        <v>0</v>
      </c>
      <c r="BJ21" s="37">
        <f t="shared" si="6"/>
        <v>0</v>
      </c>
      <c r="BK21" s="38">
        <f>SUM(BK20)</f>
        <v>0</v>
      </c>
    </row>
    <row r="22" spans="1:67" x14ac:dyDescent="0.2">
      <c r="A22" s="16" t="s">
        <v>86</v>
      </c>
      <c r="B22" s="24" t="s">
        <v>16</v>
      </c>
      <c r="C22" s="65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6"/>
    </row>
    <row r="23" spans="1:67" x14ac:dyDescent="0.2">
      <c r="A23" s="16"/>
      <c r="B23" s="33" t="s">
        <v>121</v>
      </c>
      <c r="C23" s="39">
        <v>0</v>
      </c>
      <c r="D23" s="39">
        <v>0.65306627425800001</v>
      </c>
      <c r="E23" s="39">
        <v>0</v>
      </c>
      <c r="F23" s="39">
        <v>0</v>
      </c>
      <c r="G23" s="39">
        <v>0</v>
      </c>
      <c r="H23" s="39">
        <v>0.33869601502999996</v>
      </c>
      <c r="I23" s="39">
        <v>0</v>
      </c>
      <c r="J23" s="39">
        <v>0.84986899003219996</v>
      </c>
      <c r="K23" s="39">
        <v>0</v>
      </c>
      <c r="L23" s="39">
        <v>0.92011029235429986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0.62962750819039992</v>
      </c>
      <c r="S23" s="39">
        <v>1.0329934274837</v>
      </c>
      <c r="T23" s="39">
        <v>0.82846669164510001</v>
      </c>
      <c r="U23" s="39">
        <v>0</v>
      </c>
      <c r="V23" s="39">
        <v>0.67245709509640006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3.5367639628293008</v>
      </c>
      <c r="AC23" s="39">
        <v>0.38834421951569997</v>
      </c>
      <c r="AD23" s="39">
        <v>2.1152393237740004</v>
      </c>
      <c r="AE23" s="39">
        <v>0</v>
      </c>
      <c r="AF23" s="39">
        <v>12.618734843511692</v>
      </c>
      <c r="AG23" s="39">
        <v>0</v>
      </c>
      <c r="AH23" s="39">
        <v>0</v>
      </c>
      <c r="AI23" s="39">
        <v>0</v>
      </c>
      <c r="AJ23" s="39">
        <v>0</v>
      </c>
      <c r="AK23" s="39">
        <v>0</v>
      </c>
      <c r="AL23" s="39">
        <v>7.2470740034889998</v>
      </c>
      <c r="AM23" s="39">
        <v>1.477121777806</v>
      </c>
      <c r="AN23" s="39">
        <v>0</v>
      </c>
      <c r="AO23" s="39">
        <v>0</v>
      </c>
      <c r="AP23" s="39">
        <v>11.022462731639504</v>
      </c>
      <c r="AQ23" s="39">
        <v>0</v>
      </c>
      <c r="AR23" s="39">
        <v>0</v>
      </c>
      <c r="AS23" s="39">
        <v>0</v>
      </c>
      <c r="AT23" s="39">
        <v>0</v>
      </c>
      <c r="AU23" s="39">
        <v>0</v>
      </c>
      <c r="AV23" s="39">
        <v>7.3166705737881035</v>
      </c>
      <c r="AW23" s="39">
        <v>32.303349322321317</v>
      </c>
      <c r="AX23" s="39">
        <v>8.7409459876450999</v>
      </c>
      <c r="AY23" s="39">
        <v>0</v>
      </c>
      <c r="AZ23" s="39">
        <v>18.224529352865591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39">
        <v>1.3716419473813994</v>
      </c>
      <c r="BG23" s="39">
        <v>2.4707011329999</v>
      </c>
      <c r="BH23" s="39">
        <v>1.6016166015483</v>
      </c>
      <c r="BI23" s="39">
        <v>0</v>
      </c>
      <c r="BJ23" s="39">
        <v>2.7558009129347001</v>
      </c>
      <c r="BK23" s="40">
        <f>SUM(C23:BJ23)</f>
        <v>119.11628298813973</v>
      </c>
    </row>
    <row r="24" spans="1:67" x14ac:dyDescent="0.2">
      <c r="A24" s="16"/>
      <c r="B24" s="33" t="s">
        <v>107</v>
      </c>
      <c r="C24" s="39">
        <v>0</v>
      </c>
      <c r="D24" s="39">
        <v>0.59531822574190008</v>
      </c>
      <c r="E24" s="39">
        <v>0</v>
      </c>
      <c r="F24" s="39">
        <v>0</v>
      </c>
      <c r="G24" s="39">
        <v>0</v>
      </c>
      <c r="H24" s="39">
        <v>0.13002177738659998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7.9008016321399976E-2</v>
      </c>
      <c r="S24" s="39">
        <v>0</v>
      </c>
      <c r="T24" s="39">
        <v>0.3887518937096</v>
      </c>
      <c r="U24" s="39">
        <v>0</v>
      </c>
      <c r="V24" s="39">
        <v>6.6523881838700005E-2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2.4425997294988009</v>
      </c>
      <c r="AC24" s="39">
        <v>0.14072538709669999</v>
      </c>
      <c r="AD24" s="39">
        <v>0</v>
      </c>
      <c r="AE24" s="39">
        <v>0</v>
      </c>
      <c r="AF24" s="39">
        <v>2.5960364955791997</v>
      </c>
      <c r="AG24" s="39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2.3431750457847014</v>
      </c>
      <c r="AM24" s="39">
        <v>0.50700286412869999</v>
      </c>
      <c r="AN24" s="39">
        <v>7.0362693548300007E-2</v>
      </c>
      <c r="AO24" s="39">
        <v>0</v>
      </c>
      <c r="AP24" s="39">
        <v>1.1234034348701001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9">
        <v>2.5407530334372006</v>
      </c>
      <c r="AW24" s="39">
        <v>5.2050689517093005</v>
      </c>
      <c r="AX24" s="39">
        <v>0</v>
      </c>
      <c r="AY24" s="39">
        <v>0</v>
      </c>
      <c r="AZ24" s="39">
        <v>2.3446149072563998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0.64977445408929979</v>
      </c>
      <c r="BG24" s="39">
        <v>0.23019336432250001</v>
      </c>
      <c r="BH24" s="39">
        <v>0.48535033054830001</v>
      </c>
      <c r="BI24" s="39">
        <v>0</v>
      </c>
      <c r="BJ24" s="39">
        <v>0.34185858529009994</v>
      </c>
      <c r="BK24" s="40">
        <f>SUM(C24:BJ24)</f>
        <v>22.280543072157801</v>
      </c>
      <c r="BM24" s="56"/>
    </row>
    <row r="25" spans="1:67" x14ac:dyDescent="0.2">
      <c r="A25" s="16"/>
      <c r="B25" s="33" t="s">
        <v>125</v>
      </c>
      <c r="C25" s="39">
        <v>0</v>
      </c>
      <c r="D25" s="39">
        <v>0.34355498404028711</v>
      </c>
      <c r="E25" s="39">
        <v>0</v>
      </c>
      <c r="F25" s="39">
        <v>0</v>
      </c>
      <c r="G25" s="39">
        <v>0</v>
      </c>
      <c r="H25" s="39">
        <v>4.3400940773800002E-2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3.5814163870300002E-2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0.54805620567320001</v>
      </c>
      <c r="AC25" s="39">
        <v>0.24252574864490001</v>
      </c>
      <c r="AD25" s="39">
        <v>0</v>
      </c>
      <c r="AE25" s="39">
        <v>0</v>
      </c>
      <c r="AF25" s="39">
        <v>0.95440086993509998</v>
      </c>
      <c r="AG25" s="39">
        <v>0</v>
      </c>
      <c r="AH25" s="39">
        <v>0</v>
      </c>
      <c r="AI25" s="39">
        <v>0</v>
      </c>
      <c r="AJ25" s="39">
        <v>0</v>
      </c>
      <c r="AK25" s="39">
        <v>0</v>
      </c>
      <c r="AL25" s="39">
        <v>1.6201036688574004</v>
      </c>
      <c r="AM25" s="39">
        <v>3.9979925489029475</v>
      </c>
      <c r="AN25" s="39">
        <v>0</v>
      </c>
      <c r="AO25" s="39">
        <v>0</v>
      </c>
      <c r="AP25" s="39">
        <v>1.0070487107731934</v>
      </c>
      <c r="AQ25" s="39">
        <v>0</v>
      </c>
      <c r="AR25" s="39">
        <v>0</v>
      </c>
      <c r="AS25" s="39">
        <v>0</v>
      </c>
      <c r="AT25" s="39">
        <v>0</v>
      </c>
      <c r="AU25" s="39">
        <v>0</v>
      </c>
      <c r="AV25" s="39">
        <v>1.8977135897627342</v>
      </c>
      <c r="AW25" s="39">
        <v>0.523668792419</v>
      </c>
      <c r="AX25" s="39">
        <v>0</v>
      </c>
      <c r="AY25" s="39">
        <v>0</v>
      </c>
      <c r="AZ25" s="39">
        <v>2.5073330405467815</v>
      </c>
      <c r="BA25" s="39">
        <v>0</v>
      </c>
      <c r="BB25" s="39">
        <v>0</v>
      </c>
      <c r="BC25" s="39">
        <v>0</v>
      </c>
      <c r="BD25" s="39">
        <v>0</v>
      </c>
      <c r="BE25" s="39">
        <v>0</v>
      </c>
      <c r="BF25" s="39">
        <v>0.87356813002669964</v>
      </c>
      <c r="BG25" s="39">
        <v>0</v>
      </c>
      <c r="BH25" s="39">
        <v>0</v>
      </c>
      <c r="BI25" s="39">
        <v>0</v>
      </c>
      <c r="BJ25" s="39">
        <v>0.56754779374139996</v>
      </c>
      <c r="BK25" s="40">
        <f>SUM(C25:BJ25)</f>
        <v>15.162729187967741</v>
      </c>
      <c r="BM25" s="56"/>
    </row>
    <row r="26" spans="1:67" x14ac:dyDescent="0.2">
      <c r="A26" s="16"/>
      <c r="B26" s="33" t="s">
        <v>108</v>
      </c>
      <c r="C26" s="39">
        <v>0</v>
      </c>
      <c r="D26" s="39">
        <v>8.0596021504514006</v>
      </c>
      <c r="E26" s="39">
        <v>0</v>
      </c>
      <c r="F26" s="39">
        <v>0</v>
      </c>
      <c r="G26" s="39">
        <v>0</v>
      </c>
      <c r="H26" s="39">
        <v>0.34939717819179988</v>
      </c>
      <c r="I26" s="39">
        <v>8.8439562527096012</v>
      </c>
      <c r="J26" s="39">
        <v>3.4444552652580001</v>
      </c>
      <c r="K26" s="39">
        <v>0</v>
      </c>
      <c r="L26" s="39">
        <v>0.63322219199959995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0.23475768070840003</v>
      </c>
      <c r="S26" s="39">
        <v>0.69087020241929997</v>
      </c>
      <c r="T26" s="39">
        <v>0.20090240596769998</v>
      </c>
      <c r="U26" s="39">
        <v>0</v>
      </c>
      <c r="V26" s="39">
        <v>0.2739286662257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0.57435210903010003</v>
      </c>
      <c r="AC26" s="39">
        <v>0.64215604880640009</v>
      </c>
      <c r="AD26" s="39">
        <v>0</v>
      </c>
      <c r="AE26" s="39">
        <v>0</v>
      </c>
      <c r="AF26" s="39">
        <v>4.850043893998901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0.59393371009490004</v>
      </c>
      <c r="AM26" s="39">
        <v>0.10683943467729999</v>
      </c>
      <c r="AN26" s="39">
        <v>0.1329200772903</v>
      </c>
      <c r="AO26" s="39">
        <v>0</v>
      </c>
      <c r="AP26" s="39">
        <v>0.97034604151540005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1.6610392203165003</v>
      </c>
      <c r="AW26" s="39">
        <v>14.6408932109027</v>
      </c>
      <c r="AX26" s="39">
        <v>9.8586014895161007</v>
      </c>
      <c r="AY26" s="39">
        <v>0</v>
      </c>
      <c r="AZ26" s="39">
        <v>3.6188059010953002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0.48982366570770003</v>
      </c>
      <c r="BG26" s="39">
        <v>3.9323256247096001</v>
      </c>
      <c r="BH26" s="39">
        <v>0</v>
      </c>
      <c r="BI26" s="39">
        <v>0</v>
      </c>
      <c r="BJ26" s="39">
        <v>1.0042006570640001</v>
      </c>
      <c r="BK26" s="40">
        <f>SUM(C26:BJ26)</f>
        <v>65.807373078656724</v>
      </c>
      <c r="BO26" s="41"/>
    </row>
    <row r="27" spans="1:67" x14ac:dyDescent="0.2">
      <c r="A27" s="16"/>
      <c r="B27" s="33" t="s">
        <v>109</v>
      </c>
      <c r="C27" s="39">
        <v>0</v>
      </c>
      <c r="D27" s="39">
        <v>0.65070178851609994</v>
      </c>
      <c r="E27" s="39">
        <v>0</v>
      </c>
      <c r="F27" s="39">
        <v>0</v>
      </c>
      <c r="G27" s="39">
        <v>0</v>
      </c>
      <c r="H27" s="39">
        <v>1.0922301110908996</v>
      </c>
      <c r="I27" s="39">
        <v>68.29948691146511</v>
      </c>
      <c r="J27" s="39">
        <v>21.883064549193303</v>
      </c>
      <c r="K27" s="39">
        <v>0</v>
      </c>
      <c r="L27" s="39">
        <v>9.4189107701616166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1.3055326827354008</v>
      </c>
      <c r="S27" s="39">
        <v>12.402358438031898</v>
      </c>
      <c r="T27" s="39">
        <v>80.549158976709407</v>
      </c>
      <c r="U27" s="39">
        <v>0</v>
      </c>
      <c r="V27" s="39">
        <v>2.8296680047406002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2.747189738993101</v>
      </c>
      <c r="AC27" s="39">
        <v>11.8877869970948</v>
      </c>
      <c r="AD27" s="39">
        <v>0.86139301229030008</v>
      </c>
      <c r="AE27" s="39">
        <v>0</v>
      </c>
      <c r="AF27" s="39">
        <v>62.860196738849261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4.3703816614356983</v>
      </c>
      <c r="AM27" s="39">
        <v>11.6949691557727</v>
      </c>
      <c r="AN27" s="39">
        <v>21.061105150579795</v>
      </c>
      <c r="AO27" s="39">
        <v>0</v>
      </c>
      <c r="AP27" s="39">
        <v>19.909293601733996</v>
      </c>
      <c r="AQ27" s="39">
        <v>0</v>
      </c>
      <c r="AR27" s="39">
        <v>0</v>
      </c>
      <c r="AS27" s="39">
        <v>0</v>
      </c>
      <c r="AT27" s="39">
        <v>0</v>
      </c>
      <c r="AU27" s="39">
        <v>0</v>
      </c>
      <c r="AV27" s="39">
        <v>7.9780442810963903</v>
      </c>
      <c r="AW27" s="39">
        <v>18.419090368049201</v>
      </c>
      <c r="AX27" s="39">
        <v>0</v>
      </c>
      <c r="AY27" s="39">
        <v>0</v>
      </c>
      <c r="AZ27" s="39">
        <v>21.484423451281202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2.4501748959838987</v>
      </c>
      <c r="BG27" s="39">
        <v>9.9146297270634012</v>
      </c>
      <c r="BH27" s="39">
        <v>10.9483845497417</v>
      </c>
      <c r="BI27" s="39">
        <v>0</v>
      </c>
      <c r="BJ27" s="39">
        <v>6.2549533698023003</v>
      </c>
      <c r="BK27" s="40">
        <f>SUM(C27:BJ27)</f>
        <v>411.27312893241219</v>
      </c>
    </row>
    <row r="28" spans="1:67" x14ac:dyDescent="0.2">
      <c r="A28" s="16"/>
      <c r="B28" s="25" t="s">
        <v>94</v>
      </c>
      <c r="C28" s="37">
        <f>SUM(C23:C27)</f>
        <v>0</v>
      </c>
      <c r="D28" s="37">
        <f t="shared" ref="D28:BJ28" si="7">SUM(D23:D27)</f>
        <v>10.302243423007688</v>
      </c>
      <c r="E28" s="37">
        <f t="shared" si="7"/>
        <v>0</v>
      </c>
      <c r="F28" s="37">
        <f t="shared" si="7"/>
        <v>0</v>
      </c>
      <c r="G28" s="37">
        <f t="shared" si="7"/>
        <v>0</v>
      </c>
      <c r="H28" s="37">
        <f t="shared" si="7"/>
        <v>1.9537460224730994</v>
      </c>
      <c r="I28" s="37">
        <f t="shared" si="7"/>
        <v>77.143443164174712</v>
      </c>
      <c r="J28" s="37">
        <f t="shared" si="7"/>
        <v>26.177388804483503</v>
      </c>
      <c r="K28" s="37">
        <f t="shared" si="7"/>
        <v>0</v>
      </c>
      <c r="L28" s="37">
        <f t="shared" si="7"/>
        <v>10.972243254515517</v>
      </c>
      <c r="M28" s="37">
        <f t="shared" si="7"/>
        <v>0</v>
      </c>
      <c r="N28" s="37">
        <f t="shared" si="7"/>
        <v>0</v>
      </c>
      <c r="O28" s="37">
        <f t="shared" si="7"/>
        <v>0</v>
      </c>
      <c r="P28" s="37">
        <f t="shared" si="7"/>
        <v>0</v>
      </c>
      <c r="Q28" s="37">
        <f t="shared" si="7"/>
        <v>0</v>
      </c>
      <c r="R28" s="37">
        <f t="shared" si="7"/>
        <v>2.2847400518259007</v>
      </c>
      <c r="S28" s="37">
        <f t="shared" si="7"/>
        <v>14.126222067934899</v>
      </c>
      <c r="T28" s="37">
        <f t="shared" si="7"/>
        <v>81.967279968031804</v>
      </c>
      <c r="U28" s="37">
        <f t="shared" si="7"/>
        <v>0</v>
      </c>
      <c r="V28" s="37">
        <f t="shared" si="7"/>
        <v>3.8425776479014004</v>
      </c>
      <c r="W28" s="37">
        <f t="shared" si="7"/>
        <v>0</v>
      </c>
      <c r="X28" s="37">
        <f t="shared" si="7"/>
        <v>0</v>
      </c>
      <c r="Y28" s="37">
        <f t="shared" si="7"/>
        <v>0</v>
      </c>
      <c r="Z28" s="37">
        <f t="shared" si="7"/>
        <v>0</v>
      </c>
      <c r="AA28" s="37">
        <f t="shared" si="7"/>
        <v>0</v>
      </c>
      <c r="AB28" s="37">
        <f t="shared" si="7"/>
        <v>9.8489617460245036</v>
      </c>
      <c r="AC28" s="37">
        <f t="shared" si="7"/>
        <v>13.301538401158499</v>
      </c>
      <c r="AD28" s="37">
        <f t="shared" si="7"/>
        <v>2.9766323360643003</v>
      </c>
      <c r="AE28" s="37">
        <f t="shared" si="7"/>
        <v>0</v>
      </c>
      <c r="AF28" s="37">
        <f t="shared" si="7"/>
        <v>83.879412841874156</v>
      </c>
      <c r="AG28" s="37">
        <f t="shared" si="7"/>
        <v>0</v>
      </c>
      <c r="AH28" s="37">
        <f t="shared" si="7"/>
        <v>0</v>
      </c>
      <c r="AI28" s="37">
        <f t="shared" si="7"/>
        <v>0</v>
      </c>
      <c r="AJ28" s="37">
        <f t="shared" si="7"/>
        <v>0</v>
      </c>
      <c r="AK28" s="37">
        <f t="shared" si="7"/>
        <v>0</v>
      </c>
      <c r="AL28" s="37">
        <f t="shared" si="7"/>
        <v>16.174668089661701</v>
      </c>
      <c r="AM28" s="37">
        <f t="shared" si="7"/>
        <v>17.78392578128765</v>
      </c>
      <c r="AN28" s="37">
        <f t="shared" si="7"/>
        <v>21.264387921418397</v>
      </c>
      <c r="AO28" s="37">
        <f t="shared" si="7"/>
        <v>0</v>
      </c>
      <c r="AP28" s="37">
        <f t="shared" si="7"/>
        <v>34.032554520532194</v>
      </c>
      <c r="AQ28" s="37">
        <f t="shared" si="7"/>
        <v>0</v>
      </c>
      <c r="AR28" s="37">
        <f t="shared" si="7"/>
        <v>0</v>
      </c>
      <c r="AS28" s="37">
        <f t="shared" si="7"/>
        <v>0</v>
      </c>
      <c r="AT28" s="37">
        <f t="shared" si="7"/>
        <v>0</v>
      </c>
      <c r="AU28" s="37">
        <f t="shared" si="7"/>
        <v>0</v>
      </c>
      <c r="AV28" s="37">
        <f t="shared" si="7"/>
        <v>21.394220698400929</v>
      </c>
      <c r="AW28" s="37">
        <f t="shared" si="7"/>
        <v>71.09207064540152</v>
      </c>
      <c r="AX28" s="37">
        <f t="shared" si="7"/>
        <v>18.599547477161202</v>
      </c>
      <c r="AY28" s="37">
        <f t="shared" si="7"/>
        <v>0</v>
      </c>
      <c r="AZ28" s="37">
        <f t="shared" si="7"/>
        <v>48.179706653045272</v>
      </c>
      <c r="BA28" s="37">
        <f t="shared" si="7"/>
        <v>0</v>
      </c>
      <c r="BB28" s="37">
        <f t="shared" si="7"/>
        <v>0</v>
      </c>
      <c r="BC28" s="37">
        <f t="shared" si="7"/>
        <v>0</v>
      </c>
      <c r="BD28" s="37">
        <f t="shared" si="7"/>
        <v>0</v>
      </c>
      <c r="BE28" s="37">
        <f t="shared" si="7"/>
        <v>0</v>
      </c>
      <c r="BF28" s="37">
        <f t="shared" si="7"/>
        <v>5.8349830931889972</v>
      </c>
      <c r="BG28" s="37">
        <f t="shared" si="7"/>
        <v>16.5478498490954</v>
      </c>
      <c r="BH28" s="37">
        <f t="shared" si="7"/>
        <v>13.035351481838301</v>
      </c>
      <c r="BI28" s="37">
        <f t="shared" si="7"/>
        <v>0</v>
      </c>
      <c r="BJ28" s="37">
        <f t="shared" si="7"/>
        <v>10.924361318832499</v>
      </c>
      <c r="BK28" s="37">
        <f>SUM(BK23:BK27)</f>
        <v>633.64005725933418</v>
      </c>
    </row>
    <row r="29" spans="1:67" x14ac:dyDescent="0.2">
      <c r="A29" s="16"/>
      <c r="B29" s="26" t="s">
        <v>84</v>
      </c>
      <c r="C29" s="37">
        <f t="shared" ref="C29:AH29" si="8">C9+C12+C15+C18+C21+C28</f>
        <v>0</v>
      </c>
      <c r="D29" s="37">
        <f t="shared" si="8"/>
        <v>103.7871969358458</v>
      </c>
      <c r="E29" s="37">
        <f t="shared" si="8"/>
        <v>44.6828809031934</v>
      </c>
      <c r="F29" s="37">
        <f t="shared" si="8"/>
        <v>0</v>
      </c>
      <c r="G29" s="37">
        <f t="shared" si="8"/>
        <v>0</v>
      </c>
      <c r="H29" s="37">
        <f t="shared" si="8"/>
        <v>5.4185777511396021</v>
      </c>
      <c r="I29" s="37">
        <f t="shared" si="8"/>
        <v>3576.8763878301734</v>
      </c>
      <c r="J29" s="37">
        <f t="shared" si="8"/>
        <v>1305.4952364886105</v>
      </c>
      <c r="K29" s="37">
        <f t="shared" si="8"/>
        <v>0</v>
      </c>
      <c r="L29" s="37">
        <f t="shared" si="8"/>
        <v>66.594073147929024</v>
      </c>
      <c r="M29" s="37">
        <f t="shared" si="8"/>
        <v>0</v>
      </c>
      <c r="N29" s="37">
        <f t="shared" si="8"/>
        <v>1.6959994367741</v>
      </c>
      <c r="O29" s="37">
        <f t="shared" si="8"/>
        <v>0</v>
      </c>
      <c r="P29" s="37">
        <f t="shared" si="8"/>
        <v>0</v>
      </c>
      <c r="Q29" s="37">
        <f t="shared" si="8"/>
        <v>0</v>
      </c>
      <c r="R29" s="37">
        <f t="shared" si="8"/>
        <v>5.3398023754570012</v>
      </c>
      <c r="S29" s="37">
        <f t="shared" si="8"/>
        <v>291.30346639906281</v>
      </c>
      <c r="T29" s="37">
        <f t="shared" si="8"/>
        <v>582.2108269675133</v>
      </c>
      <c r="U29" s="37">
        <f t="shared" si="8"/>
        <v>0</v>
      </c>
      <c r="V29" s="37">
        <f t="shared" si="8"/>
        <v>13.1242683189956</v>
      </c>
      <c r="W29" s="37">
        <f t="shared" si="8"/>
        <v>0</v>
      </c>
      <c r="X29" s="37">
        <f t="shared" si="8"/>
        <v>0</v>
      </c>
      <c r="Y29" s="37">
        <f t="shared" si="8"/>
        <v>0</v>
      </c>
      <c r="Z29" s="37">
        <f t="shared" si="8"/>
        <v>0</v>
      </c>
      <c r="AA29" s="37">
        <f t="shared" si="8"/>
        <v>0</v>
      </c>
      <c r="AB29" s="37">
        <f t="shared" si="8"/>
        <v>12.727213133171503</v>
      </c>
      <c r="AC29" s="37">
        <f t="shared" si="8"/>
        <v>100.07768952534748</v>
      </c>
      <c r="AD29" s="37">
        <f t="shared" si="8"/>
        <v>37.881936729612093</v>
      </c>
      <c r="AE29" s="37">
        <f t="shared" si="8"/>
        <v>0</v>
      </c>
      <c r="AF29" s="37">
        <f t="shared" si="8"/>
        <v>156.19642379624727</v>
      </c>
      <c r="AG29" s="37">
        <f t="shared" si="8"/>
        <v>0</v>
      </c>
      <c r="AH29" s="37">
        <f t="shared" si="8"/>
        <v>0</v>
      </c>
      <c r="AI29" s="37">
        <f t="shared" ref="AI29:BK29" si="9">AI9+AI12+AI15+AI18+AI21+AI28</f>
        <v>0</v>
      </c>
      <c r="AJ29" s="37">
        <f t="shared" si="9"/>
        <v>0</v>
      </c>
      <c r="AK29" s="37">
        <f t="shared" si="9"/>
        <v>0</v>
      </c>
      <c r="AL29" s="37">
        <f t="shared" si="9"/>
        <v>22.403828037989701</v>
      </c>
      <c r="AM29" s="37">
        <f t="shared" si="9"/>
        <v>67.593887360059369</v>
      </c>
      <c r="AN29" s="37">
        <f t="shared" si="9"/>
        <v>493.66409327922037</v>
      </c>
      <c r="AO29" s="37">
        <f t="shared" si="9"/>
        <v>0</v>
      </c>
      <c r="AP29" s="37">
        <f t="shared" si="9"/>
        <v>91.497143030455376</v>
      </c>
      <c r="AQ29" s="37">
        <f t="shared" si="9"/>
        <v>0</v>
      </c>
      <c r="AR29" s="37">
        <f t="shared" si="9"/>
        <v>0</v>
      </c>
      <c r="AS29" s="37">
        <f t="shared" si="9"/>
        <v>0</v>
      </c>
      <c r="AT29" s="37">
        <f t="shared" si="9"/>
        <v>0</v>
      </c>
      <c r="AU29" s="37">
        <f t="shared" si="9"/>
        <v>0</v>
      </c>
      <c r="AV29" s="37">
        <f t="shared" si="9"/>
        <v>27.009385092147529</v>
      </c>
      <c r="AW29" s="37">
        <f t="shared" si="9"/>
        <v>479.0682152802857</v>
      </c>
      <c r="AX29" s="37">
        <f t="shared" si="9"/>
        <v>21.074121701225604</v>
      </c>
      <c r="AY29" s="37">
        <f t="shared" si="9"/>
        <v>0</v>
      </c>
      <c r="AZ29" s="37">
        <f t="shared" si="9"/>
        <v>87.826139175168464</v>
      </c>
      <c r="BA29" s="37">
        <f t="shared" si="9"/>
        <v>0</v>
      </c>
      <c r="BB29" s="37">
        <f t="shared" si="9"/>
        <v>0</v>
      </c>
      <c r="BC29" s="37">
        <f t="shared" si="9"/>
        <v>0</v>
      </c>
      <c r="BD29" s="37">
        <f t="shared" si="9"/>
        <v>0</v>
      </c>
      <c r="BE29" s="37">
        <f t="shared" si="9"/>
        <v>0</v>
      </c>
      <c r="BF29" s="37">
        <f t="shared" si="9"/>
        <v>7.6477135748853975</v>
      </c>
      <c r="BG29" s="37">
        <f t="shared" si="9"/>
        <v>92.262275528385402</v>
      </c>
      <c r="BH29" s="37">
        <f t="shared" si="9"/>
        <v>23.095844575579903</v>
      </c>
      <c r="BI29" s="37">
        <f t="shared" si="9"/>
        <v>0</v>
      </c>
      <c r="BJ29" s="37">
        <f t="shared" si="9"/>
        <v>13.071961053540699</v>
      </c>
      <c r="BK29" s="37">
        <f t="shared" si="9"/>
        <v>7729.626587428017</v>
      </c>
    </row>
    <row r="30" spans="1:67" ht="3.75" customHeight="1" x14ac:dyDescent="0.2">
      <c r="A30" s="16"/>
      <c r="B30" s="27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6"/>
    </row>
    <row r="31" spans="1:67" x14ac:dyDescent="0.2">
      <c r="A31" s="16" t="s">
        <v>1</v>
      </c>
      <c r="B31" s="23" t="s">
        <v>7</v>
      </c>
      <c r="C31" s="65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6"/>
    </row>
    <row r="32" spans="1:67" s="5" customFormat="1" x14ac:dyDescent="0.2">
      <c r="A32" s="16" t="s">
        <v>80</v>
      </c>
      <c r="B32" s="24" t="s">
        <v>2</v>
      </c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9"/>
      <c r="BL32" s="57"/>
      <c r="BM32" s="57"/>
      <c r="BN32" s="57"/>
    </row>
    <row r="33" spans="1:67" s="48" customFormat="1" x14ac:dyDescent="0.2">
      <c r="A33" s="45"/>
      <c r="B33" s="46" t="s">
        <v>110</v>
      </c>
      <c r="C33" s="39">
        <v>0</v>
      </c>
      <c r="D33" s="39">
        <v>0.6965622301612</v>
      </c>
      <c r="E33" s="39">
        <v>0</v>
      </c>
      <c r="F33" s="39">
        <v>0</v>
      </c>
      <c r="G33" s="39">
        <v>0</v>
      </c>
      <c r="H33" s="39">
        <v>10.433727298946467</v>
      </c>
      <c r="I33" s="39">
        <v>2.9215657451599999E-2</v>
      </c>
      <c r="J33" s="39">
        <v>0</v>
      </c>
      <c r="K33" s="39">
        <v>0</v>
      </c>
      <c r="L33" s="39">
        <v>0.91221670093369989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9.6763058981259995</v>
      </c>
      <c r="S33" s="39">
        <v>0</v>
      </c>
      <c r="T33" s="39">
        <v>0</v>
      </c>
      <c r="U33" s="39">
        <v>0</v>
      </c>
      <c r="V33" s="39">
        <v>0.43641630841839996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65.082732618595301</v>
      </c>
      <c r="AC33" s="39">
        <v>1.1456244122254999</v>
      </c>
      <c r="AD33" s="39">
        <v>0</v>
      </c>
      <c r="AE33" s="39">
        <v>0</v>
      </c>
      <c r="AF33" s="39">
        <v>23.291444889760001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76.936227796261974</v>
      </c>
      <c r="AM33" s="39">
        <v>0.55065008825770001</v>
      </c>
      <c r="AN33" s="39">
        <v>0</v>
      </c>
      <c r="AO33" s="39">
        <v>0</v>
      </c>
      <c r="AP33" s="39">
        <v>9.7676371194098053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302.82254139161535</v>
      </c>
      <c r="AW33" s="39">
        <v>6.4206410179018016</v>
      </c>
      <c r="AX33" s="39">
        <v>0</v>
      </c>
      <c r="AY33" s="39">
        <v>0</v>
      </c>
      <c r="AZ33" s="39">
        <v>64.211801477644627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70.092815825503891</v>
      </c>
      <c r="BG33" s="39">
        <v>0.1297890189999</v>
      </c>
      <c r="BH33" s="39">
        <v>0</v>
      </c>
      <c r="BI33" s="39">
        <v>0</v>
      </c>
      <c r="BJ33" s="39">
        <v>4.5780765757042001</v>
      </c>
      <c r="BK33" s="47">
        <f>SUM(C33:BJ33)</f>
        <v>647.21442632591743</v>
      </c>
      <c r="BL33" s="58"/>
      <c r="BM33" s="58"/>
      <c r="BN33" s="58"/>
    </row>
    <row r="34" spans="1:67" s="5" customFormat="1" x14ac:dyDescent="0.2">
      <c r="A34" s="16"/>
      <c r="B34" s="25" t="s">
        <v>89</v>
      </c>
      <c r="C34" s="37">
        <f>SUM(C33)</f>
        <v>0</v>
      </c>
      <c r="D34" s="37">
        <f t="shared" ref="D34:BJ34" si="10">SUM(D33)</f>
        <v>0.6965622301612</v>
      </c>
      <c r="E34" s="37">
        <f t="shared" si="10"/>
        <v>0</v>
      </c>
      <c r="F34" s="37">
        <f t="shared" si="10"/>
        <v>0</v>
      </c>
      <c r="G34" s="37">
        <f t="shared" si="10"/>
        <v>0</v>
      </c>
      <c r="H34" s="37">
        <f t="shared" si="10"/>
        <v>10.433727298946467</v>
      </c>
      <c r="I34" s="37">
        <f t="shared" si="10"/>
        <v>2.9215657451599999E-2</v>
      </c>
      <c r="J34" s="37">
        <f t="shared" si="10"/>
        <v>0</v>
      </c>
      <c r="K34" s="37">
        <f t="shared" si="10"/>
        <v>0</v>
      </c>
      <c r="L34" s="37">
        <f t="shared" si="10"/>
        <v>0.91221670093369989</v>
      </c>
      <c r="M34" s="37">
        <f t="shared" si="10"/>
        <v>0</v>
      </c>
      <c r="N34" s="37">
        <f t="shared" si="10"/>
        <v>0</v>
      </c>
      <c r="O34" s="37">
        <f t="shared" si="10"/>
        <v>0</v>
      </c>
      <c r="P34" s="37">
        <f t="shared" si="10"/>
        <v>0</v>
      </c>
      <c r="Q34" s="37">
        <f t="shared" si="10"/>
        <v>0</v>
      </c>
      <c r="R34" s="37">
        <f t="shared" si="10"/>
        <v>9.6763058981259995</v>
      </c>
      <c r="S34" s="37">
        <f t="shared" si="10"/>
        <v>0</v>
      </c>
      <c r="T34" s="37">
        <f t="shared" si="10"/>
        <v>0</v>
      </c>
      <c r="U34" s="37">
        <f t="shared" si="10"/>
        <v>0</v>
      </c>
      <c r="V34" s="37">
        <f t="shared" si="10"/>
        <v>0.43641630841839996</v>
      </c>
      <c r="W34" s="37">
        <f t="shared" si="10"/>
        <v>0</v>
      </c>
      <c r="X34" s="37">
        <f t="shared" si="10"/>
        <v>0</v>
      </c>
      <c r="Y34" s="37">
        <f t="shared" si="10"/>
        <v>0</v>
      </c>
      <c r="Z34" s="37">
        <f t="shared" si="10"/>
        <v>0</v>
      </c>
      <c r="AA34" s="37">
        <f t="shared" si="10"/>
        <v>0</v>
      </c>
      <c r="AB34" s="37">
        <f t="shared" si="10"/>
        <v>65.082732618595301</v>
      </c>
      <c r="AC34" s="37">
        <f t="shared" si="10"/>
        <v>1.1456244122254999</v>
      </c>
      <c r="AD34" s="37">
        <f t="shared" si="10"/>
        <v>0</v>
      </c>
      <c r="AE34" s="37">
        <f t="shared" si="10"/>
        <v>0</v>
      </c>
      <c r="AF34" s="37">
        <f t="shared" si="10"/>
        <v>23.291444889760001</v>
      </c>
      <c r="AG34" s="37">
        <f t="shared" si="10"/>
        <v>0</v>
      </c>
      <c r="AH34" s="37">
        <f t="shared" si="10"/>
        <v>0</v>
      </c>
      <c r="AI34" s="37">
        <f t="shared" si="10"/>
        <v>0</v>
      </c>
      <c r="AJ34" s="37">
        <f t="shared" si="10"/>
        <v>0</v>
      </c>
      <c r="AK34" s="37">
        <f t="shared" si="10"/>
        <v>0</v>
      </c>
      <c r="AL34" s="37">
        <f t="shared" si="10"/>
        <v>76.936227796261974</v>
      </c>
      <c r="AM34" s="37">
        <f t="shared" si="10"/>
        <v>0.55065008825770001</v>
      </c>
      <c r="AN34" s="37">
        <f t="shared" si="10"/>
        <v>0</v>
      </c>
      <c r="AO34" s="37">
        <f t="shared" si="10"/>
        <v>0</v>
      </c>
      <c r="AP34" s="37">
        <f t="shared" si="10"/>
        <v>9.7676371194098053</v>
      </c>
      <c r="AQ34" s="37">
        <f t="shared" si="10"/>
        <v>0</v>
      </c>
      <c r="AR34" s="37">
        <f t="shared" si="10"/>
        <v>0</v>
      </c>
      <c r="AS34" s="37">
        <f t="shared" si="10"/>
        <v>0</v>
      </c>
      <c r="AT34" s="37">
        <f t="shared" si="10"/>
        <v>0</v>
      </c>
      <c r="AU34" s="37">
        <f t="shared" si="10"/>
        <v>0</v>
      </c>
      <c r="AV34" s="37">
        <f t="shared" si="10"/>
        <v>302.82254139161535</v>
      </c>
      <c r="AW34" s="37">
        <f t="shared" si="10"/>
        <v>6.4206410179018016</v>
      </c>
      <c r="AX34" s="37">
        <f t="shared" si="10"/>
        <v>0</v>
      </c>
      <c r="AY34" s="37">
        <f t="shared" si="10"/>
        <v>0</v>
      </c>
      <c r="AZ34" s="37">
        <f t="shared" si="10"/>
        <v>64.211801477644627</v>
      </c>
      <c r="BA34" s="37">
        <f t="shared" si="10"/>
        <v>0</v>
      </c>
      <c r="BB34" s="37">
        <f t="shared" si="10"/>
        <v>0</v>
      </c>
      <c r="BC34" s="37">
        <f t="shared" si="10"/>
        <v>0</v>
      </c>
      <c r="BD34" s="37">
        <f t="shared" si="10"/>
        <v>0</v>
      </c>
      <c r="BE34" s="37">
        <f t="shared" si="10"/>
        <v>0</v>
      </c>
      <c r="BF34" s="37">
        <f t="shared" si="10"/>
        <v>70.092815825503891</v>
      </c>
      <c r="BG34" s="37">
        <f t="shared" si="10"/>
        <v>0.1297890189999</v>
      </c>
      <c r="BH34" s="37">
        <f t="shared" si="10"/>
        <v>0</v>
      </c>
      <c r="BI34" s="37">
        <f t="shared" si="10"/>
        <v>0</v>
      </c>
      <c r="BJ34" s="37">
        <f t="shared" si="10"/>
        <v>4.5780765757042001</v>
      </c>
      <c r="BK34" s="37">
        <f>SUM(BK33)</f>
        <v>647.21442632591743</v>
      </c>
      <c r="BL34" s="57"/>
      <c r="BM34" s="55"/>
      <c r="BN34" s="55"/>
    </row>
    <row r="35" spans="1:67" x14ac:dyDescent="0.2">
      <c r="A35" s="16" t="s">
        <v>81</v>
      </c>
      <c r="B35" s="24" t="s">
        <v>17</v>
      </c>
      <c r="C35" s="65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6"/>
    </row>
    <row r="36" spans="1:67" x14ac:dyDescent="0.2">
      <c r="A36" s="16"/>
      <c r="B36" s="33" t="s">
        <v>111</v>
      </c>
      <c r="C36" s="39">
        <v>0</v>
      </c>
      <c r="D36" s="39">
        <v>0.68160699425799998</v>
      </c>
      <c r="E36" s="39">
        <v>0</v>
      </c>
      <c r="F36" s="39">
        <v>0</v>
      </c>
      <c r="G36" s="39">
        <v>0</v>
      </c>
      <c r="H36" s="39">
        <v>4.4274917794528994</v>
      </c>
      <c r="I36" s="39">
        <v>1.4365590842578002</v>
      </c>
      <c r="J36" s="39">
        <v>0</v>
      </c>
      <c r="K36" s="39">
        <v>0</v>
      </c>
      <c r="L36" s="39">
        <v>2.606623663675701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2.480990509646599</v>
      </c>
      <c r="S36" s="39">
        <v>0.21115144219349999</v>
      </c>
      <c r="T36" s="39">
        <v>0</v>
      </c>
      <c r="U36" s="39">
        <v>0</v>
      </c>
      <c r="V36" s="39">
        <v>0.8108075894183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30.009698662508303</v>
      </c>
      <c r="AC36" s="39">
        <v>1.0862292806445997</v>
      </c>
      <c r="AD36" s="39">
        <v>0</v>
      </c>
      <c r="AE36" s="39">
        <v>0</v>
      </c>
      <c r="AF36" s="39">
        <v>18.674670252536202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43.207331612833741</v>
      </c>
      <c r="AM36" s="39">
        <v>1.8077031340317</v>
      </c>
      <c r="AN36" s="39">
        <v>0</v>
      </c>
      <c r="AO36" s="39">
        <v>0</v>
      </c>
      <c r="AP36" s="39">
        <v>8.1515149364433004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125.49329254584012</v>
      </c>
      <c r="AW36" s="39">
        <v>8.4519291153191993</v>
      </c>
      <c r="AX36" s="39">
        <v>0</v>
      </c>
      <c r="AY36" s="39">
        <v>0</v>
      </c>
      <c r="AZ36" s="39">
        <v>75.898173843100821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27.997906808297092</v>
      </c>
      <c r="BG36" s="39">
        <v>3.3419101983222004</v>
      </c>
      <c r="BH36" s="39">
        <v>0</v>
      </c>
      <c r="BI36" s="39">
        <v>0</v>
      </c>
      <c r="BJ36" s="39">
        <v>7.6225623664150026</v>
      </c>
      <c r="BK36" s="40">
        <f>SUM(C36:BJ36)</f>
        <v>364.3981538191951</v>
      </c>
      <c r="BO36" s="41"/>
    </row>
    <row r="37" spans="1:67" x14ac:dyDescent="0.2">
      <c r="A37" s="16"/>
      <c r="B37" s="33" t="s">
        <v>122</v>
      </c>
      <c r="C37" s="39">
        <v>0</v>
      </c>
      <c r="D37" s="39">
        <v>0.49329702609670006</v>
      </c>
      <c r="E37" s="39">
        <v>0</v>
      </c>
      <c r="F37" s="39">
        <v>0</v>
      </c>
      <c r="G37" s="39">
        <v>0</v>
      </c>
      <c r="H37" s="39">
        <v>1.8885407397180993</v>
      </c>
      <c r="I37" s="39">
        <v>0</v>
      </c>
      <c r="J37" s="39">
        <v>0</v>
      </c>
      <c r="K37" s="39">
        <v>0</v>
      </c>
      <c r="L37" s="39">
        <v>0.78891045261210002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2.8120837848653069</v>
      </c>
      <c r="S37" s="39">
        <v>0.3061499999999</v>
      </c>
      <c r="T37" s="39">
        <v>1.0488334045806</v>
      </c>
      <c r="U37" s="39">
        <v>0</v>
      </c>
      <c r="V37" s="39">
        <v>0.33958520922529994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50.623123854324575</v>
      </c>
      <c r="AC37" s="39">
        <v>7.9252654442868975</v>
      </c>
      <c r="AD37" s="39">
        <v>0</v>
      </c>
      <c r="AE37" s="39">
        <v>0</v>
      </c>
      <c r="AF37" s="39">
        <v>68.972485313172285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99.224917575660825</v>
      </c>
      <c r="AM37" s="39">
        <v>6.8855946006418973</v>
      </c>
      <c r="AN37" s="39">
        <v>0.66681257999950017</v>
      </c>
      <c r="AO37" s="39">
        <v>0</v>
      </c>
      <c r="AP37" s="39">
        <v>63.038415024035466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14.189705508827496</v>
      </c>
      <c r="AW37" s="39">
        <v>1.6599297047087997</v>
      </c>
      <c r="AX37" s="39">
        <v>0</v>
      </c>
      <c r="AY37" s="39">
        <v>0</v>
      </c>
      <c r="AZ37" s="39">
        <v>6.8506625850921985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6.8057131683036092</v>
      </c>
      <c r="BG37" s="39">
        <v>0.72012557596730009</v>
      </c>
      <c r="BH37" s="39">
        <v>0</v>
      </c>
      <c r="BI37" s="39">
        <v>0</v>
      </c>
      <c r="BJ37" s="39">
        <v>3.3279485539325999</v>
      </c>
      <c r="BK37" s="40">
        <f>SUM(C37:BJ37)</f>
        <v>338.56810010605142</v>
      </c>
      <c r="BO37" s="41"/>
    </row>
    <row r="38" spans="1:67" x14ac:dyDescent="0.2">
      <c r="A38" s="16"/>
      <c r="B38" s="33" t="s">
        <v>112</v>
      </c>
      <c r="C38" s="39">
        <v>0</v>
      </c>
      <c r="D38" s="39">
        <v>0.63829896387090002</v>
      </c>
      <c r="E38" s="39">
        <v>0</v>
      </c>
      <c r="F38" s="39">
        <v>0</v>
      </c>
      <c r="G38" s="39">
        <v>0</v>
      </c>
      <c r="H38" s="39">
        <v>5.2725282792764112</v>
      </c>
      <c r="I38" s="39">
        <v>4.9395847537411006</v>
      </c>
      <c r="J38" s="39">
        <v>0</v>
      </c>
      <c r="K38" s="39">
        <v>0</v>
      </c>
      <c r="L38" s="39">
        <v>1.5778087130952005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3.1521910876641943</v>
      </c>
      <c r="S38" s="39">
        <v>3.5157213464837</v>
      </c>
      <c r="T38" s="39">
        <v>0</v>
      </c>
      <c r="U38" s="39">
        <v>0</v>
      </c>
      <c r="V38" s="39">
        <v>0.96768039583770005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64.040242288923622</v>
      </c>
      <c r="AC38" s="39">
        <v>5.6529013518691995</v>
      </c>
      <c r="AD38" s="39">
        <v>0</v>
      </c>
      <c r="AE38" s="39">
        <v>0</v>
      </c>
      <c r="AF38" s="39">
        <v>24.006552971661193</v>
      </c>
      <c r="AG38" s="39">
        <v>0</v>
      </c>
      <c r="AH38" s="39">
        <v>0</v>
      </c>
      <c r="AI38" s="39">
        <v>0</v>
      </c>
      <c r="AJ38" s="39">
        <v>0</v>
      </c>
      <c r="AK38" s="39">
        <v>0</v>
      </c>
      <c r="AL38" s="39">
        <v>87.806080185205232</v>
      </c>
      <c r="AM38" s="39">
        <v>3.4338742647411005</v>
      </c>
      <c r="AN38" s="39">
        <v>0</v>
      </c>
      <c r="AO38" s="39">
        <v>0</v>
      </c>
      <c r="AP38" s="39">
        <v>13.997423357438597</v>
      </c>
      <c r="AQ38" s="39">
        <v>0</v>
      </c>
      <c r="AR38" s="39">
        <v>0</v>
      </c>
      <c r="AS38" s="39">
        <v>0</v>
      </c>
      <c r="AT38" s="39">
        <v>0</v>
      </c>
      <c r="AU38" s="39">
        <v>0</v>
      </c>
      <c r="AV38" s="39">
        <v>98.147733892642265</v>
      </c>
      <c r="AW38" s="39">
        <v>7.5546211888996018</v>
      </c>
      <c r="AX38" s="39">
        <v>0</v>
      </c>
      <c r="AY38" s="39">
        <v>0</v>
      </c>
      <c r="AZ38" s="39">
        <v>52.014285484268775</v>
      </c>
      <c r="BA38" s="39">
        <v>0</v>
      </c>
      <c r="BB38" s="39">
        <v>0</v>
      </c>
      <c r="BC38" s="39">
        <v>0</v>
      </c>
      <c r="BD38" s="39">
        <v>0</v>
      </c>
      <c r="BE38" s="39">
        <v>0</v>
      </c>
      <c r="BF38" s="39">
        <v>26.745046851436125</v>
      </c>
      <c r="BG38" s="39">
        <v>0.91160702767680013</v>
      </c>
      <c r="BH38" s="39">
        <v>0</v>
      </c>
      <c r="BI38" s="39">
        <v>0</v>
      </c>
      <c r="BJ38" s="39">
        <v>5.7219394784801008</v>
      </c>
      <c r="BK38" s="40">
        <f t="shared" ref="BK38:BK39" si="11">SUM(C38:BJ38)</f>
        <v>410.09612188321188</v>
      </c>
      <c r="BO38" s="41"/>
    </row>
    <row r="39" spans="1:67" x14ac:dyDescent="0.2">
      <c r="A39" s="16"/>
      <c r="B39" s="33" t="s">
        <v>123</v>
      </c>
      <c r="C39" s="39">
        <v>0</v>
      </c>
      <c r="D39" s="39">
        <v>0.59078799590319997</v>
      </c>
      <c r="E39" s="39">
        <v>0</v>
      </c>
      <c r="F39" s="39">
        <v>0</v>
      </c>
      <c r="G39" s="39">
        <v>0</v>
      </c>
      <c r="H39" s="39">
        <v>2.4162819919005014</v>
      </c>
      <c r="I39" s="39">
        <v>0</v>
      </c>
      <c r="J39" s="39">
        <v>0</v>
      </c>
      <c r="K39" s="39">
        <v>0</v>
      </c>
      <c r="L39" s="39">
        <v>0.63956257596670008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2.847870010917402</v>
      </c>
      <c r="S39" s="39">
        <v>2.7387564774099999E-2</v>
      </c>
      <c r="T39" s="39">
        <v>0</v>
      </c>
      <c r="U39" s="39">
        <v>0</v>
      </c>
      <c r="V39" s="39">
        <v>0.27742688551559996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52.532184498848729</v>
      </c>
      <c r="AC39" s="39">
        <v>8.3098769295175448</v>
      </c>
      <c r="AD39" s="39">
        <v>0</v>
      </c>
      <c r="AE39" s="39">
        <v>0</v>
      </c>
      <c r="AF39" s="39">
        <v>49.441354244129535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82.174735542430795</v>
      </c>
      <c r="AM39" s="39">
        <v>7.7189735529972996</v>
      </c>
      <c r="AN39" s="39">
        <v>0.97283233077390008</v>
      </c>
      <c r="AO39" s="39">
        <v>0</v>
      </c>
      <c r="AP39" s="39">
        <v>36.613643315839511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11.47445225386825</v>
      </c>
      <c r="AW39" s="39">
        <v>0.36054944954749996</v>
      </c>
      <c r="AX39" s="39">
        <v>0</v>
      </c>
      <c r="AY39" s="39">
        <v>0</v>
      </c>
      <c r="AZ39" s="39">
        <v>6.9306711356405009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7.7864966856378244</v>
      </c>
      <c r="BG39" s="39">
        <v>0.1803313999675</v>
      </c>
      <c r="BH39" s="39">
        <v>0</v>
      </c>
      <c r="BI39" s="39">
        <v>0</v>
      </c>
      <c r="BJ39" s="39">
        <v>1.996889775546699</v>
      </c>
      <c r="BK39" s="40">
        <f t="shared" si="11"/>
        <v>273.2923081397231</v>
      </c>
      <c r="BO39" s="41"/>
    </row>
    <row r="40" spans="1:67" x14ac:dyDescent="0.2">
      <c r="A40" s="16"/>
      <c r="B40" s="33" t="s">
        <v>113</v>
      </c>
      <c r="C40" s="39">
        <v>0</v>
      </c>
      <c r="D40" s="39">
        <v>2.0192150066128001</v>
      </c>
      <c r="E40" s="39">
        <v>0</v>
      </c>
      <c r="F40" s="39">
        <v>0</v>
      </c>
      <c r="G40" s="39">
        <v>0</v>
      </c>
      <c r="H40" s="39">
        <v>1.6095125097635998</v>
      </c>
      <c r="I40" s="39">
        <v>49.539764640386991</v>
      </c>
      <c r="J40" s="39">
        <v>0</v>
      </c>
      <c r="K40" s="39">
        <v>0</v>
      </c>
      <c r="L40" s="39">
        <v>0.56626480719280003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0.66476883176590029</v>
      </c>
      <c r="S40" s="39">
        <v>5.9042688403225005</v>
      </c>
      <c r="T40" s="39">
        <v>0</v>
      </c>
      <c r="U40" s="39">
        <v>0</v>
      </c>
      <c r="V40" s="39">
        <v>5.8525619031000002E-3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15.861143436439306</v>
      </c>
      <c r="AC40" s="39">
        <v>1.8028451790964004</v>
      </c>
      <c r="AD40" s="39">
        <v>0</v>
      </c>
      <c r="AE40" s="39">
        <v>0</v>
      </c>
      <c r="AF40" s="39">
        <v>2.6599822230953003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v>20.441790534522475</v>
      </c>
      <c r="AM40" s="39">
        <v>5.2854800210966992</v>
      </c>
      <c r="AN40" s="39">
        <v>0</v>
      </c>
      <c r="AO40" s="39">
        <v>0</v>
      </c>
      <c r="AP40" s="39">
        <v>0.63782755032229999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17.53745319316727</v>
      </c>
      <c r="AW40" s="39">
        <v>64.366669210095921</v>
      </c>
      <c r="AX40" s="39">
        <v>0</v>
      </c>
      <c r="AY40" s="39">
        <v>0</v>
      </c>
      <c r="AZ40" s="39">
        <v>1.7676029508698001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6.9220148960018903</v>
      </c>
      <c r="BG40" s="39">
        <v>7.2672312032199995E-2</v>
      </c>
      <c r="BH40" s="39">
        <v>0</v>
      </c>
      <c r="BI40" s="39">
        <v>0</v>
      </c>
      <c r="BJ40" s="39">
        <v>0</v>
      </c>
      <c r="BK40" s="40">
        <f>SUM(C40:BJ40)</f>
        <v>197.66512870468725</v>
      </c>
      <c r="BO40" s="41"/>
    </row>
    <row r="41" spans="1:67" x14ac:dyDescent="0.2">
      <c r="A41" s="16"/>
      <c r="B41" s="33" t="s">
        <v>114</v>
      </c>
      <c r="C41" s="39">
        <v>0</v>
      </c>
      <c r="D41" s="39">
        <v>0.76631579235479996</v>
      </c>
      <c r="E41" s="39">
        <v>0</v>
      </c>
      <c r="F41" s="39">
        <v>0</v>
      </c>
      <c r="G41" s="39">
        <v>0</v>
      </c>
      <c r="H41" s="39">
        <v>2.7051250489792982</v>
      </c>
      <c r="I41" s="39">
        <v>0</v>
      </c>
      <c r="J41" s="39">
        <v>0</v>
      </c>
      <c r="K41" s="39">
        <v>0</v>
      </c>
      <c r="L41" s="39">
        <v>3.7074052876756003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1.4363292435300998</v>
      </c>
      <c r="S41" s="39">
        <v>0</v>
      </c>
      <c r="T41" s="39">
        <v>0</v>
      </c>
      <c r="U41" s="39">
        <v>0</v>
      </c>
      <c r="V41" s="39">
        <v>0.33792829306409999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5.8175596488256032</v>
      </c>
      <c r="AC41" s="39">
        <v>6.9120516193399997E-2</v>
      </c>
      <c r="AD41" s="39">
        <v>0</v>
      </c>
      <c r="AE41" s="39">
        <v>0</v>
      </c>
      <c r="AF41" s="39">
        <v>0.90129453183759989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5.6664905698988024</v>
      </c>
      <c r="AM41" s="39">
        <v>0.28246798303190002</v>
      </c>
      <c r="AN41" s="39">
        <v>0</v>
      </c>
      <c r="AO41" s="39">
        <v>0</v>
      </c>
      <c r="AP41" s="39">
        <v>0.38631790445110004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12.270129750134812</v>
      </c>
      <c r="AW41" s="39">
        <v>0.36089793728999997</v>
      </c>
      <c r="AX41" s="39">
        <v>0</v>
      </c>
      <c r="AY41" s="39">
        <v>0</v>
      </c>
      <c r="AZ41" s="39">
        <v>9.1881432905458986</v>
      </c>
      <c r="BA41" s="39">
        <v>0</v>
      </c>
      <c r="BB41" s="39">
        <v>0</v>
      </c>
      <c r="BC41" s="39">
        <v>0</v>
      </c>
      <c r="BD41" s="39">
        <v>0</v>
      </c>
      <c r="BE41" s="39">
        <v>0</v>
      </c>
      <c r="BF41" s="39">
        <v>3.4468884386086969</v>
      </c>
      <c r="BG41" s="39">
        <v>1.9827915075483002</v>
      </c>
      <c r="BH41" s="39">
        <v>0</v>
      </c>
      <c r="BI41" s="39">
        <v>0</v>
      </c>
      <c r="BJ41" s="39">
        <v>5.1387735677400001E-2</v>
      </c>
      <c r="BK41" s="40">
        <f>SUM(C41:BJ41)</f>
        <v>49.376593479647404</v>
      </c>
      <c r="BO41" s="41"/>
    </row>
    <row r="42" spans="1:67" x14ac:dyDescent="0.2">
      <c r="A42" s="16"/>
      <c r="B42" s="33" t="s">
        <v>124</v>
      </c>
      <c r="C42" s="39">
        <v>0</v>
      </c>
      <c r="D42" s="39">
        <v>0.53074496193539999</v>
      </c>
      <c r="E42" s="39">
        <v>0</v>
      </c>
      <c r="F42" s="39">
        <v>0</v>
      </c>
      <c r="G42" s="39">
        <v>0</v>
      </c>
      <c r="H42" s="39">
        <v>1.8700914807436069</v>
      </c>
      <c r="I42" s="39">
        <v>8.3916959032000003E-3</v>
      </c>
      <c r="J42" s="39">
        <v>0</v>
      </c>
      <c r="K42" s="39">
        <v>0</v>
      </c>
      <c r="L42" s="39">
        <v>0.71569500225740001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2.3093349887373082</v>
      </c>
      <c r="S42" s="39">
        <v>6.1612666064400003E-2</v>
      </c>
      <c r="T42" s="39">
        <v>0</v>
      </c>
      <c r="U42" s="39">
        <v>0</v>
      </c>
      <c r="V42" s="39">
        <v>0.23378906032219998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36.33894019492768</v>
      </c>
      <c r="AC42" s="39">
        <v>1.6859567812571001</v>
      </c>
      <c r="AD42" s="39">
        <v>0</v>
      </c>
      <c r="AE42" s="39">
        <v>0</v>
      </c>
      <c r="AF42" s="39">
        <v>36.533175295142264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69.780315429028079</v>
      </c>
      <c r="AM42" s="39">
        <v>6.3942663599331038</v>
      </c>
      <c r="AN42" s="39">
        <v>0.36440645161270002</v>
      </c>
      <c r="AO42" s="39">
        <v>0</v>
      </c>
      <c r="AP42" s="39">
        <v>35.834991516687168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13.838447440749299</v>
      </c>
      <c r="AW42" s="39">
        <v>9.8390939193000002E-2</v>
      </c>
      <c r="AX42" s="39">
        <v>0</v>
      </c>
      <c r="AY42" s="39">
        <v>0</v>
      </c>
      <c r="AZ42" s="39">
        <v>2.9280329914170986</v>
      </c>
      <c r="BA42" s="39">
        <v>0</v>
      </c>
      <c r="BB42" s="39">
        <v>0</v>
      </c>
      <c r="BC42" s="39">
        <v>0</v>
      </c>
      <c r="BD42" s="39">
        <v>0</v>
      </c>
      <c r="BE42" s="39">
        <v>0</v>
      </c>
      <c r="BF42" s="39">
        <v>8.3234224554470142</v>
      </c>
      <c r="BG42" s="39">
        <v>0.15778533896750002</v>
      </c>
      <c r="BH42" s="39">
        <v>0</v>
      </c>
      <c r="BI42" s="39">
        <v>0</v>
      </c>
      <c r="BJ42" s="39">
        <v>4.1140213598699003</v>
      </c>
      <c r="BK42" s="40">
        <f>SUM(C42:BJ42)</f>
        <v>222.12181241019539</v>
      </c>
      <c r="BO42" s="41"/>
    </row>
    <row r="43" spans="1:67" x14ac:dyDescent="0.2">
      <c r="A43" s="16"/>
      <c r="B43" s="25" t="s">
        <v>90</v>
      </c>
      <c r="C43" s="35">
        <f>SUM(C36:C42)</f>
        <v>0</v>
      </c>
      <c r="D43" s="35">
        <f t="shared" ref="D43:BJ43" si="12">SUM(D36:D42)</f>
        <v>5.7202667410318</v>
      </c>
      <c r="E43" s="35">
        <f t="shared" si="12"/>
        <v>0</v>
      </c>
      <c r="F43" s="35">
        <f t="shared" si="12"/>
        <v>0</v>
      </c>
      <c r="G43" s="35">
        <f t="shared" si="12"/>
        <v>0</v>
      </c>
      <c r="H43" s="35">
        <f t="shared" si="12"/>
        <v>20.189571829834417</v>
      </c>
      <c r="I43" s="35">
        <f t="shared" si="12"/>
        <v>55.924300174289094</v>
      </c>
      <c r="J43" s="35">
        <f t="shared" si="12"/>
        <v>0</v>
      </c>
      <c r="K43" s="35">
        <f t="shared" si="12"/>
        <v>0</v>
      </c>
      <c r="L43" s="35">
        <f t="shared" si="12"/>
        <v>10.602270502475502</v>
      </c>
      <c r="M43" s="35">
        <f t="shared" si="12"/>
        <v>0</v>
      </c>
      <c r="N43" s="35">
        <f t="shared" si="12"/>
        <v>0</v>
      </c>
      <c r="O43" s="35">
        <f t="shared" si="12"/>
        <v>0</v>
      </c>
      <c r="P43" s="35">
        <f t="shared" si="12"/>
        <v>0</v>
      </c>
      <c r="Q43" s="35">
        <f t="shared" si="12"/>
        <v>0</v>
      </c>
      <c r="R43" s="35">
        <f t="shared" si="12"/>
        <v>15.703568457126812</v>
      </c>
      <c r="S43" s="35">
        <f t="shared" si="12"/>
        <v>10.026291859838102</v>
      </c>
      <c r="T43" s="35">
        <f t="shared" si="12"/>
        <v>1.0488334045806</v>
      </c>
      <c r="U43" s="35">
        <f t="shared" si="12"/>
        <v>0</v>
      </c>
      <c r="V43" s="35">
        <f t="shared" si="12"/>
        <v>2.9730699952863002</v>
      </c>
      <c r="W43" s="35">
        <f t="shared" si="12"/>
        <v>0</v>
      </c>
      <c r="X43" s="35">
        <f t="shared" si="12"/>
        <v>0</v>
      </c>
      <c r="Y43" s="35">
        <f t="shared" si="12"/>
        <v>0</v>
      </c>
      <c r="Z43" s="35">
        <f t="shared" si="12"/>
        <v>0</v>
      </c>
      <c r="AA43" s="35">
        <f t="shared" si="12"/>
        <v>0</v>
      </c>
      <c r="AB43" s="35">
        <f t="shared" si="12"/>
        <v>255.22289258479782</v>
      </c>
      <c r="AC43" s="35">
        <f t="shared" si="12"/>
        <v>26.532195482865145</v>
      </c>
      <c r="AD43" s="35">
        <f t="shared" si="12"/>
        <v>0</v>
      </c>
      <c r="AE43" s="35">
        <f t="shared" si="12"/>
        <v>0</v>
      </c>
      <c r="AF43" s="35">
        <f t="shared" si="12"/>
        <v>201.1895148315744</v>
      </c>
      <c r="AG43" s="35">
        <f t="shared" si="12"/>
        <v>0</v>
      </c>
      <c r="AH43" s="35">
        <f t="shared" si="12"/>
        <v>0</v>
      </c>
      <c r="AI43" s="35">
        <f t="shared" si="12"/>
        <v>0</v>
      </c>
      <c r="AJ43" s="35">
        <f t="shared" si="12"/>
        <v>0</v>
      </c>
      <c r="AK43" s="35">
        <f t="shared" si="12"/>
        <v>0</v>
      </c>
      <c r="AL43" s="35">
        <f t="shared" si="12"/>
        <v>408.30166144957991</v>
      </c>
      <c r="AM43" s="35">
        <f t="shared" si="12"/>
        <v>31.808359916473698</v>
      </c>
      <c r="AN43" s="35">
        <f t="shared" si="12"/>
        <v>2.0040513623861003</v>
      </c>
      <c r="AO43" s="35">
        <f t="shared" si="12"/>
        <v>0</v>
      </c>
      <c r="AP43" s="35">
        <f t="shared" si="12"/>
        <v>158.66013360521742</v>
      </c>
      <c r="AQ43" s="35">
        <f t="shared" si="12"/>
        <v>0</v>
      </c>
      <c r="AR43" s="35">
        <f t="shared" si="12"/>
        <v>0</v>
      </c>
      <c r="AS43" s="35">
        <f t="shared" si="12"/>
        <v>0</v>
      </c>
      <c r="AT43" s="35">
        <f t="shared" si="12"/>
        <v>0</v>
      </c>
      <c r="AU43" s="35">
        <f t="shared" si="12"/>
        <v>0</v>
      </c>
      <c r="AV43" s="35">
        <f t="shared" si="12"/>
        <v>292.95121458522948</v>
      </c>
      <c r="AW43" s="35">
        <f t="shared" si="12"/>
        <v>82.85298754505402</v>
      </c>
      <c r="AX43" s="35">
        <f t="shared" si="12"/>
        <v>0</v>
      </c>
      <c r="AY43" s="35">
        <f t="shared" si="12"/>
        <v>0</v>
      </c>
      <c r="AZ43" s="35">
        <f t="shared" si="12"/>
        <v>155.57757228093507</v>
      </c>
      <c r="BA43" s="35">
        <f t="shared" si="12"/>
        <v>0</v>
      </c>
      <c r="BB43" s="35">
        <f t="shared" si="12"/>
        <v>0</v>
      </c>
      <c r="BC43" s="35">
        <f t="shared" si="12"/>
        <v>0</v>
      </c>
      <c r="BD43" s="35">
        <f t="shared" si="12"/>
        <v>0</v>
      </c>
      <c r="BE43" s="35">
        <f t="shared" si="12"/>
        <v>0</v>
      </c>
      <c r="BF43" s="35">
        <f t="shared" si="12"/>
        <v>88.027489303732267</v>
      </c>
      <c r="BG43" s="35">
        <f t="shared" si="12"/>
        <v>7.3672233604818009</v>
      </c>
      <c r="BH43" s="35">
        <f t="shared" si="12"/>
        <v>0</v>
      </c>
      <c r="BI43" s="35">
        <f t="shared" si="12"/>
        <v>0</v>
      </c>
      <c r="BJ43" s="35">
        <f t="shared" si="12"/>
        <v>22.834749269921701</v>
      </c>
      <c r="BK43" s="37">
        <f>SUM(BK36:BK42)</f>
        <v>1855.5182185427116</v>
      </c>
    </row>
    <row r="44" spans="1:67" x14ac:dyDescent="0.2">
      <c r="A44" s="16"/>
      <c r="B44" s="26" t="s">
        <v>88</v>
      </c>
      <c r="C44" s="35">
        <f>C34+C43</f>
        <v>0</v>
      </c>
      <c r="D44" s="35">
        <f t="shared" ref="D44:BJ44" si="13">D34+D43</f>
        <v>6.4168289711930004</v>
      </c>
      <c r="E44" s="35">
        <f t="shared" si="13"/>
        <v>0</v>
      </c>
      <c r="F44" s="35">
        <f t="shared" si="13"/>
        <v>0</v>
      </c>
      <c r="G44" s="35">
        <f t="shared" si="13"/>
        <v>0</v>
      </c>
      <c r="H44" s="35">
        <f t="shared" si="13"/>
        <v>30.623299128780886</v>
      </c>
      <c r="I44" s="35">
        <f t="shared" si="13"/>
        <v>55.953515831740695</v>
      </c>
      <c r="J44" s="35">
        <f t="shared" si="13"/>
        <v>0</v>
      </c>
      <c r="K44" s="35">
        <f t="shared" si="13"/>
        <v>0</v>
      </c>
      <c r="L44" s="35">
        <f t="shared" si="13"/>
        <v>11.514487203409201</v>
      </c>
      <c r="M44" s="35">
        <f t="shared" si="13"/>
        <v>0</v>
      </c>
      <c r="N44" s="35">
        <f t="shared" si="13"/>
        <v>0</v>
      </c>
      <c r="O44" s="35">
        <f t="shared" si="13"/>
        <v>0</v>
      </c>
      <c r="P44" s="35">
        <f t="shared" si="13"/>
        <v>0</v>
      </c>
      <c r="Q44" s="35">
        <f t="shared" si="13"/>
        <v>0</v>
      </c>
      <c r="R44" s="35">
        <f t="shared" si="13"/>
        <v>25.379874355252809</v>
      </c>
      <c r="S44" s="35">
        <f t="shared" si="13"/>
        <v>10.026291859838102</v>
      </c>
      <c r="T44" s="35">
        <f t="shared" si="13"/>
        <v>1.0488334045806</v>
      </c>
      <c r="U44" s="35">
        <f t="shared" si="13"/>
        <v>0</v>
      </c>
      <c r="V44" s="35">
        <f t="shared" si="13"/>
        <v>3.4094863037047003</v>
      </c>
      <c r="W44" s="35">
        <f t="shared" si="13"/>
        <v>0</v>
      </c>
      <c r="X44" s="35">
        <f t="shared" si="13"/>
        <v>0</v>
      </c>
      <c r="Y44" s="35">
        <f t="shared" si="13"/>
        <v>0</v>
      </c>
      <c r="Z44" s="35">
        <f t="shared" si="13"/>
        <v>0</v>
      </c>
      <c r="AA44" s="35">
        <f t="shared" si="13"/>
        <v>0</v>
      </c>
      <c r="AB44" s="35">
        <f t="shared" si="13"/>
        <v>320.30562520339311</v>
      </c>
      <c r="AC44" s="35">
        <f t="shared" si="13"/>
        <v>27.677819895090646</v>
      </c>
      <c r="AD44" s="35">
        <f t="shared" si="13"/>
        <v>0</v>
      </c>
      <c r="AE44" s="35">
        <f t="shared" si="13"/>
        <v>0</v>
      </c>
      <c r="AF44" s="35">
        <f t="shared" si="13"/>
        <v>224.48095972133439</v>
      </c>
      <c r="AG44" s="35">
        <f t="shared" si="13"/>
        <v>0</v>
      </c>
      <c r="AH44" s="35">
        <f t="shared" si="13"/>
        <v>0</v>
      </c>
      <c r="AI44" s="35">
        <f t="shared" si="13"/>
        <v>0</v>
      </c>
      <c r="AJ44" s="35">
        <f t="shared" si="13"/>
        <v>0</v>
      </c>
      <c r="AK44" s="35">
        <f t="shared" si="13"/>
        <v>0</v>
      </c>
      <c r="AL44" s="35">
        <f t="shared" si="13"/>
        <v>485.23788924584187</v>
      </c>
      <c r="AM44" s="35">
        <f t="shared" si="13"/>
        <v>32.359010004731395</v>
      </c>
      <c r="AN44" s="35">
        <f t="shared" si="13"/>
        <v>2.0040513623861003</v>
      </c>
      <c r="AO44" s="35">
        <f t="shared" si="13"/>
        <v>0</v>
      </c>
      <c r="AP44" s="35">
        <f t="shared" si="13"/>
        <v>168.42777072462724</v>
      </c>
      <c r="AQ44" s="35">
        <f t="shared" si="13"/>
        <v>0</v>
      </c>
      <c r="AR44" s="35">
        <f t="shared" si="13"/>
        <v>0</v>
      </c>
      <c r="AS44" s="35">
        <f t="shared" si="13"/>
        <v>0</v>
      </c>
      <c r="AT44" s="35">
        <f t="shared" si="13"/>
        <v>0</v>
      </c>
      <c r="AU44" s="35">
        <f t="shared" si="13"/>
        <v>0</v>
      </c>
      <c r="AV44" s="35">
        <f t="shared" si="13"/>
        <v>595.77375597684477</v>
      </c>
      <c r="AW44" s="35">
        <f t="shared" si="13"/>
        <v>89.273628562955821</v>
      </c>
      <c r="AX44" s="35">
        <f t="shared" si="13"/>
        <v>0</v>
      </c>
      <c r="AY44" s="35">
        <f t="shared" si="13"/>
        <v>0</v>
      </c>
      <c r="AZ44" s="35">
        <f t="shared" si="13"/>
        <v>219.7893737585797</v>
      </c>
      <c r="BA44" s="35">
        <f t="shared" si="13"/>
        <v>0</v>
      </c>
      <c r="BB44" s="35">
        <f t="shared" si="13"/>
        <v>0</v>
      </c>
      <c r="BC44" s="35">
        <f t="shared" si="13"/>
        <v>0</v>
      </c>
      <c r="BD44" s="35">
        <f t="shared" si="13"/>
        <v>0</v>
      </c>
      <c r="BE44" s="35">
        <f t="shared" si="13"/>
        <v>0</v>
      </c>
      <c r="BF44" s="35">
        <f t="shared" si="13"/>
        <v>158.12030512923616</v>
      </c>
      <c r="BG44" s="35">
        <f t="shared" si="13"/>
        <v>7.497012379481701</v>
      </c>
      <c r="BH44" s="35">
        <f t="shared" si="13"/>
        <v>0</v>
      </c>
      <c r="BI44" s="35">
        <f t="shared" si="13"/>
        <v>0</v>
      </c>
      <c r="BJ44" s="35">
        <f t="shared" si="13"/>
        <v>27.412825845625903</v>
      </c>
      <c r="BK44" s="37">
        <f>BK43+BK34</f>
        <v>2502.732644868629</v>
      </c>
    </row>
    <row r="45" spans="1:67" ht="3" customHeight="1" x14ac:dyDescent="0.2">
      <c r="A45" s="16"/>
      <c r="B45" s="24"/>
      <c r="C45" s="65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6"/>
    </row>
    <row r="46" spans="1:67" x14ac:dyDescent="0.2">
      <c r="A46" s="16" t="s">
        <v>18</v>
      </c>
      <c r="B46" s="23" t="s">
        <v>8</v>
      </c>
      <c r="C46" s="65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6"/>
    </row>
    <row r="47" spans="1:67" x14ac:dyDescent="0.2">
      <c r="A47" s="16" t="s">
        <v>80</v>
      </c>
      <c r="B47" s="24" t="s">
        <v>19</v>
      </c>
      <c r="C47" s="65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6"/>
    </row>
    <row r="48" spans="1:67" x14ac:dyDescent="0.2">
      <c r="A48" s="16"/>
      <c r="B48" s="25" t="s">
        <v>125</v>
      </c>
      <c r="C48" s="35">
        <v>0</v>
      </c>
      <c r="D48" s="35">
        <v>0.24872540970161292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0.74617622910483872</v>
      </c>
      <c r="AN48" s="35">
        <v>0</v>
      </c>
      <c r="AO48" s="35">
        <v>0</v>
      </c>
      <c r="AP48" s="35">
        <v>0.31662368222580645</v>
      </c>
      <c r="AQ48" s="35">
        <v>0</v>
      </c>
      <c r="AR48" s="35">
        <v>0</v>
      </c>
      <c r="AS48" s="35">
        <v>0</v>
      </c>
      <c r="AT48" s="35">
        <v>0</v>
      </c>
      <c r="AU48" s="35">
        <v>0</v>
      </c>
      <c r="AV48" s="35">
        <v>0.99941969825806509</v>
      </c>
      <c r="AW48" s="35">
        <v>0</v>
      </c>
      <c r="AX48" s="35">
        <v>0</v>
      </c>
      <c r="AY48" s="35">
        <v>0</v>
      </c>
      <c r="AZ48" s="35">
        <v>0.9498710466774194</v>
      </c>
      <c r="BA48" s="35">
        <v>0</v>
      </c>
      <c r="BB48" s="35">
        <v>0</v>
      </c>
      <c r="BC48" s="35">
        <v>0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8">
        <f>SUM(C48:BJ48)</f>
        <v>3.2608160659677425</v>
      </c>
    </row>
    <row r="49" spans="1:63" x14ac:dyDescent="0.2">
      <c r="A49" s="16"/>
      <c r="B49" s="25" t="s">
        <v>126</v>
      </c>
      <c r="C49" s="35">
        <v>0</v>
      </c>
      <c r="D49" s="35">
        <v>0.59901703083870006</v>
      </c>
      <c r="E49" s="35">
        <v>0</v>
      </c>
      <c r="F49" s="35">
        <v>0</v>
      </c>
      <c r="G49" s="35">
        <v>0</v>
      </c>
      <c r="H49" s="35">
        <v>1.8067725313347991</v>
      </c>
      <c r="I49" s="35">
        <v>1.2672857073867001</v>
      </c>
      <c r="J49" s="35">
        <v>0</v>
      </c>
      <c r="K49" s="35">
        <v>0</v>
      </c>
      <c r="L49" s="35">
        <v>0.94560405841810014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2.5601094237729014</v>
      </c>
      <c r="S49" s="35">
        <v>1.7780238964514001</v>
      </c>
      <c r="T49" s="35">
        <v>0</v>
      </c>
      <c r="U49" s="35">
        <v>0</v>
      </c>
      <c r="V49" s="35">
        <v>1.232666144225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58.120429839386333</v>
      </c>
      <c r="AC49" s="35">
        <v>4.0176403898365987</v>
      </c>
      <c r="AD49" s="35">
        <v>0.14385550703219999</v>
      </c>
      <c r="AE49" s="35">
        <v>0</v>
      </c>
      <c r="AF49" s="35">
        <v>91.530823903475422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98.519654281597738</v>
      </c>
      <c r="AM49" s="35">
        <v>8.1054220589008974</v>
      </c>
      <c r="AN49" s="35">
        <v>0.3339882580645</v>
      </c>
      <c r="AO49" s="35">
        <v>0</v>
      </c>
      <c r="AP49" s="35">
        <v>67.273576355443453</v>
      </c>
      <c r="AQ49" s="35">
        <v>0</v>
      </c>
      <c r="AR49" s="35">
        <v>0</v>
      </c>
      <c r="AS49" s="35">
        <v>0</v>
      </c>
      <c r="AT49" s="35">
        <v>0</v>
      </c>
      <c r="AU49" s="35">
        <v>0</v>
      </c>
      <c r="AV49" s="35">
        <v>27.009416481906925</v>
      </c>
      <c r="AW49" s="35">
        <v>5.8662402289664994</v>
      </c>
      <c r="AX49" s="35">
        <v>0</v>
      </c>
      <c r="AY49" s="35">
        <v>0</v>
      </c>
      <c r="AZ49" s="35">
        <v>29.651626696827002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14.580741431563085</v>
      </c>
      <c r="BG49" s="35">
        <v>5.3818916606448006</v>
      </c>
      <c r="BH49" s="35">
        <v>0</v>
      </c>
      <c r="BI49" s="35">
        <v>0</v>
      </c>
      <c r="BJ49" s="35">
        <v>9.7803931493817977</v>
      </c>
      <c r="BK49" s="38">
        <f>SUM(C49:BJ49)</f>
        <v>430.50517903545477</v>
      </c>
    </row>
    <row r="50" spans="1:63" x14ac:dyDescent="0.2">
      <c r="A50" s="16"/>
      <c r="B50" s="26" t="s">
        <v>87</v>
      </c>
      <c r="C50" s="35">
        <f>SUM(C48:C49)</f>
        <v>0</v>
      </c>
      <c r="D50" s="35">
        <f t="shared" ref="D50:BK50" si="14">SUM(D48:D49)</f>
        <v>0.847742440540313</v>
      </c>
      <c r="E50" s="35">
        <f t="shared" si="14"/>
        <v>0</v>
      </c>
      <c r="F50" s="35">
        <f t="shared" si="14"/>
        <v>0</v>
      </c>
      <c r="G50" s="35">
        <f t="shared" si="14"/>
        <v>0</v>
      </c>
      <c r="H50" s="35">
        <f t="shared" si="14"/>
        <v>1.8067725313347991</v>
      </c>
      <c r="I50" s="35">
        <f t="shared" si="14"/>
        <v>1.2672857073867001</v>
      </c>
      <c r="J50" s="35">
        <f t="shared" si="14"/>
        <v>0</v>
      </c>
      <c r="K50" s="35">
        <f t="shared" si="14"/>
        <v>0</v>
      </c>
      <c r="L50" s="35">
        <f t="shared" si="14"/>
        <v>0.94560405841810014</v>
      </c>
      <c r="M50" s="35">
        <f t="shared" si="14"/>
        <v>0</v>
      </c>
      <c r="N50" s="35">
        <f t="shared" si="14"/>
        <v>0</v>
      </c>
      <c r="O50" s="35">
        <f t="shared" si="14"/>
        <v>0</v>
      </c>
      <c r="P50" s="35">
        <f t="shared" si="14"/>
        <v>0</v>
      </c>
      <c r="Q50" s="35">
        <f t="shared" si="14"/>
        <v>0</v>
      </c>
      <c r="R50" s="35">
        <f t="shared" si="14"/>
        <v>2.5601094237729014</v>
      </c>
      <c r="S50" s="35">
        <f t="shared" si="14"/>
        <v>1.7780238964514001</v>
      </c>
      <c r="T50" s="35">
        <f t="shared" si="14"/>
        <v>0</v>
      </c>
      <c r="U50" s="35">
        <f t="shared" si="14"/>
        <v>0</v>
      </c>
      <c r="V50" s="35">
        <f t="shared" si="14"/>
        <v>1.232666144225</v>
      </c>
      <c r="W50" s="35">
        <f t="shared" si="14"/>
        <v>0</v>
      </c>
      <c r="X50" s="35">
        <f t="shared" si="14"/>
        <v>0</v>
      </c>
      <c r="Y50" s="35">
        <f t="shared" si="14"/>
        <v>0</v>
      </c>
      <c r="Z50" s="35">
        <f t="shared" si="14"/>
        <v>0</v>
      </c>
      <c r="AA50" s="35">
        <f t="shared" si="14"/>
        <v>0</v>
      </c>
      <c r="AB50" s="35">
        <f t="shared" si="14"/>
        <v>58.120429839386333</v>
      </c>
      <c r="AC50" s="35">
        <f t="shared" si="14"/>
        <v>4.0176403898365987</v>
      </c>
      <c r="AD50" s="35">
        <f t="shared" si="14"/>
        <v>0.14385550703219999</v>
      </c>
      <c r="AE50" s="35">
        <f t="shared" si="14"/>
        <v>0</v>
      </c>
      <c r="AF50" s="35">
        <f t="shared" si="14"/>
        <v>91.530823903475422</v>
      </c>
      <c r="AG50" s="35">
        <f t="shared" si="14"/>
        <v>0</v>
      </c>
      <c r="AH50" s="35">
        <f t="shared" si="14"/>
        <v>0</v>
      </c>
      <c r="AI50" s="35">
        <f t="shared" si="14"/>
        <v>0</v>
      </c>
      <c r="AJ50" s="35">
        <f t="shared" si="14"/>
        <v>0</v>
      </c>
      <c r="AK50" s="35">
        <f t="shared" si="14"/>
        <v>0</v>
      </c>
      <c r="AL50" s="35">
        <f t="shared" si="14"/>
        <v>98.519654281597738</v>
      </c>
      <c r="AM50" s="35">
        <f t="shared" si="14"/>
        <v>8.8515982880057358</v>
      </c>
      <c r="AN50" s="35">
        <f t="shared" si="14"/>
        <v>0.3339882580645</v>
      </c>
      <c r="AO50" s="35">
        <f t="shared" si="14"/>
        <v>0</v>
      </c>
      <c r="AP50" s="35">
        <f t="shared" si="14"/>
        <v>67.590200037669263</v>
      </c>
      <c r="AQ50" s="35">
        <f t="shared" si="14"/>
        <v>0</v>
      </c>
      <c r="AR50" s="35">
        <f t="shared" si="14"/>
        <v>0</v>
      </c>
      <c r="AS50" s="35">
        <f t="shared" si="14"/>
        <v>0</v>
      </c>
      <c r="AT50" s="35">
        <f t="shared" si="14"/>
        <v>0</v>
      </c>
      <c r="AU50" s="35">
        <f t="shared" si="14"/>
        <v>0</v>
      </c>
      <c r="AV50" s="35">
        <f t="shared" si="14"/>
        <v>28.008836180164991</v>
      </c>
      <c r="AW50" s="35">
        <f t="shared" si="14"/>
        <v>5.8662402289664994</v>
      </c>
      <c r="AX50" s="35">
        <f t="shared" si="14"/>
        <v>0</v>
      </c>
      <c r="AY50" s="35">
        <f t="shared" si="14"/>
        <v>0</v>
      </c>
      <c r="AZ50" s="35">
        <f t="shared" si="14"/>
        <v>30.601497743504421</v>
      </c>
      <c r="BA50" s="35">
        <f t="shared" si="14"/>
        <v>0</v>
      </c>
      <c r="BB50" s="35">
        <f t="shared" si="14"/>
        <v>0</v>
      </c>
      <c r="BC50" s="35">
        <f t="shared" si="14"/>
        <v>0</v>
      </c>
      <c r="BD50" s="35">
        <f t="shared" si="14"/>
        <v>0</v>
      </c>
      <c r="BE50" s="35">
        <f t="shared" si="14"/>
        <v>0</v>
      </c>
      <c r="BF50" s="35">
        <f t="shared" si="14"/>
        <v>14.580741431563085</v>
      </c>
      <c r="BG50" s="35">
        <f t="shared" si="14"/>
        <v>5.3818916606448006</v>
      </c>
      <c r="BH50" s="35">
        <f t="shared" si="14"/>
        <v>0</v>
      </c>
      <c r="BI50" s="35">
        <f t="shared" si="14"/>
        <v>0</v>
      </c>
      <c r="BJ50" s="35">
        <f t="shared" si="14"/>
        <v>9.7803931493817977</v>
      </c>
      <c r="BK50" s="35">
        <f t="shared" si="14"/>
        <v>433.7659951014225</v>
      </c>
    </row>
    <row r="51" spans="1:63" ht="2.25" customHeight="1" x14ac:dyDescent="0.2">
      <c r="A51" s="16"/>
      <c r="B51" s="24"/>
      <c r="C51" s="65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6"/>
    </row>
    <row r="52" spans="1:63" x14ac:dyDescent="0.2">
      <c r="A52" s="16" t="s">
        <v>4</v>
      </c>
      <c r="B52" s="23" t="s">
        <v>9</v>
      </c>
      <c r="C52" s="65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6"/>
    </row>
    <row r="53" spans="1:63" x14ac:dyDescent="0.2">
      <c r="A53" s="16" t="s">
        <v>80</v>
      </c>
      <c r="B53" s="24" t="s">
        <v>20</v>
      </c>
      <c r="C53" s="65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6"/>
    </row>
    <row r="54" spans="1:63" x14ac:dyDescent="0.2">
      <c r="A54" s="16"/>
      <c r="B54" s="33" t="s">
        <v>115</v>
      </c>
      <c r="C54" s="39">
        <v>0</v>
      </c>
      <c r="D54" s="39">
        <v>35.896490811138079</v>
      </c>
      <c r="E54" s="39">
        <v>0</v>
      </c>
      <c r="F54" s="39">
        <v>0</v>
      </c>
      <c r="G54" s="39">
        <v>0</v>
      </c>
      <c r="H54" s="39">
        <v>13.156599999999997</v>
      </c>
      <c r="I54" s="39">
        <v>0.5907</v>
      </c>
      <c r="J54" s="39">
        <v>0</v>
      </c>
      <c r="K54" s="39">
        <v>0</v>
      </c>
      <c r="L54" s="39">
        <v>8.0317000000000007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8.0188000000000006</v>
      </c>
      <c r="S54" s="39">
        <v>0.21679999999999999</v>
      </c>
      <c r="T54" s="39">
        <v>0</v>
      </c>
      <c r="U54" s="39">
        <v>0</v>
      </c>
      <c r="V54" s="39">
        <v>2.4406000000000003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0</v>
      </c>
      <c r="AL54" s="39">
        <v>0</v>
      </c>
      <c r="AM54" s="39">
        <v>0</v>
      </c>
      <c r="AN54" s="39">
        <v>0</v>
      </c>
      <c r="AO54" s="39">
        <v>0</v>
      </c>
      <c r="AP54" s="39">
        <v>0</v>
      </c>
      <c r="AQ54" s="39">
        <v>0</v>
      </c>
      <c r="AR54" s="39">
        <v>0</v>
      </c>
      <c r="AS54" s="39">
        <v>0</v>
      </c>
      <c r="AT54" s="39">
        <v>0</v>
      </c>
      <c r="AU54" s="39">
        <v>0</v>
      </c>
      <c r="AV54" s="39">
        <v>0</v>
      </c>
      <c r="AW54" s="39">
        <v>0</v>
      </c>
      <c r="AX54" s="39">
        <v>0</v>
      </c>
      <c r="AY54" s="39">
        <v>0</v>
      </c>
      <c r="AZ54" s="39">
        <v>0</v>
      </c>
      <c r="BA54" s="39">
        <v>0</v>
      </c>
      <c r="BB54" s="39">
        <v>0</v>
      </c>
      <c r="BC54" s="39">
        <v>0</v>
      </c>
      <c r="BD54" s="39">
        <v>0</v>
      </c>
      <c r="BE54" s="39">
        <v>0</v>
      </c>
      <c r="BF54" s="39">
        <v>0</v>
      </c>
      <c r="BG54" s="39">
        <v>0</v>
      </c>
      <c r="BH54" s="39">
        <v>0</v>
      </c>
      <c r="BI54" s="39">
        <v>0</v>
      </c>
      <c r="BJ54" s="39">
        <v>0</v>
      </c>
      <c r="BK54" s="38">
        <f>SUM(C54:BJ54)</f>
        <v>68.351690811138084</v>
      </c>
    </row>
    <row r="55" spans="1:63" x14ac:dyDescent="0.2">
      <c r="A55" s="16"/>
      <c r="B55" s="25" t="s">
        <v>89</v>
      </c>
      <c r="C55" s="35">
        <f>SUM(C54)</f>
        <v>0</v>
      </c>
      <c r="D55" s="35">
        <f t="shared" ref="D55:BJ55" si="15">SUM(D54)</f>
        <v>35.896490811138079</v>
      </c>
      <c r="E55" s="35">
        <f t="shared" si="15"/>
        <v>0</v>
      </c>
      <c r="F55" s="35">
        <f t="shared" si="15"/>
        <v>0</v>
      </c>
      <c r="G55" s="35">
        <f t="shared" si="15"/>
        <v>0</v>
      </c>
      <c r="H55" s="35">
        <f t="shared" si="15"/>
        <v>13.156599999999997</v>
      </c>
      <c r="I55" s="35">
        <f t="shared" si="15"/>
        <v>0.5907</v>
      </c>
      <c r="J55" s="35">
        <f t="shared" si="15"/>
        <v>0</v>
      </c>
      <c r="K55" s="35">
        <f t="shared" si="15"/>
        <v>0</v>
      </c>
      <c r="L55" s="35">
        <f t="shared" si="15"/>
        <v>8.0317000000000007</v>
      </c>
      <c r="M55" s="35">
        <f t="shared" si="15"/>
        <v>0</v>
      </c>
      <c r="N55" s="35">
        <f t="shared" si="15"/>
        <v>0</v>
      </c>
      <c r="O55" s="35">
        <f t="shared" si="15"/>
        <v>0</v>
      </c>
      <c r="P55" s="35">
        <f t="shared" si="15"/>
        <v>0</v>
      </c>
      <c r="Q55" s="35">
        <f t="shared" si="15"/>
        <v>0</v>
      </c>
      <c r="R55" s="35">
        <f t="shared" si="15"/>
        <v>8.0188000000000006</v>
      </c>
      <c r="S55" s="35">
        <f t="shared" si="15"/>
        <v>0.21679999999999999</v>
      </c>
      <c r="T55" s="35">
        <f t="shared" si="15"/>
        <v>0</v>
      </c>
      <c r="U55" s="35">
        <f t="shared" si="15"/>
        <v>0</v>
      </c>
      <c r="V55" s="35">
        <f t="shared" si="15"/>
        <v>2.4406000000000003</v>
      </c>
      <c r="W55" s="35">
        <f t="shared" si="15"/>
        <v>0</v>
      </c>
      <c r="X55" s="35">
        <f t="shared" si="15"/>
        <v>0</v>
      </c>
      <c r="Y55" s="35">
        <f t="shared" si="15"/>
        <v>0</v>
      </c>
      <c r="Z55" s="35">
        <f t="shared" si="15"/>
        <v>0</v>
      </c>
      <c r="AA55" s="35">
        <f t="shared" si="15"/>
        <v>0</v>
      </c>
      <c r="AB55" s="35">
        <f t="shared" si="15"/>
        <v>0</v>
      </c>
      <c r="AC55" s="35">
        <f t="shared" si="15"/>
        <v>0</v>
      </c>
      <c r="AD55" s="35">
        <f t="shared" si="15"/>
        <v>0</v>
      </c>
      <c r="AE55" s="35">
        <f t="shared" si="15"/>
        <v>0</v>
      </c>
      <c r="AF55" s="35">
        <f t="shared" si="15"/>
        <v>0</v>
      </c>
      <c r="AG55" s="35">
        <f t="shared" si="15"/>
        <v>0</v>
      </c>
      <c r="AH55" s="35">
        <f t="shared" si="15"/>
        <v>0</v>
      </c>
      <c r="AI55" s="35">
        <f t="shared" si="15"/>
        <v>0</v>
      </c>
      <c r="AJ55" s="35">
        <f t="shared" si="15"/>
        <v>0</v>
      </c>
      <c r="AK55" s="35">
        <f t="shared" si="15"/>
        <v>0</v>
      </c>
      <c r="AL55" s="35">
        <f t="shared" si="15"/>
        <v>0</v>
      </c>
      <c r="AM55" s="35">
        <f t="shared" si="15"/>
        <v>0</v>
      </c>
      <c r="AN55" s="35">
        <f t="shared" si="15"/>
        <v>0</v>
      </c>
      <c r="AO55" s="35">
        <f t="shared" si="15"/>
        <v>0</v>
      </c>
      <c r="AP55" s="35">
        <f t="shared" si="15"/>
        <v>0</v>
      </c>
      <c r="AQ55" s="35">
        <f t="shared" si="15"/>
        <v>0</v>
      </c>
      <c r="AR55" s="35">
        <f t="shared" si="15"/>
        <v>0</v>
      </c>
      <c r="AS55" s="35">
        <f t="shared" si="15"/>
        <v>0</v>
      </c>
      <c r="AT55" s="35">
        <f t="shared" si="15"/>
        <v>0</v>
      </c>
      <c r="AU55" s="35">
        <f t="shared" si="15"/>
        <v>0</v>
      </c>
      <c r="AV55" s="35">
        <f t="shared" si="15"/>
        <v>0</v>
      </c>
      <c r="AW55" s="35">
        <f t="shared" si="15"/>
        <v>0</v>
      </c>
      <c r="AX55" s="35">
        <f t="shared" si="15"/>
        <v>0</v>
      </c>
      <c r="AY55" s="35">
        <f t="shared" si="15"/>
        <v>0</v>
      </c>
      <c r="AZ55" s="35">
        <f t="shared" si="15"/>
        <v>0</v>
      </c>
      <c r="BA55" s="35">
        <f t="shared" si="15"/>
        <v>0</v>
      </c>
      <c r="BB55" s="35">
        <f t="shared" si="15"/>
        <v>0</v>
      </c>
      <c r="BC55" s="35">
        <f t="shared" si="15"/>
        <v>0</v>
      </c>
      <c r="BD55" s="35">
        <f t="shared" si="15"/>
        <v>0</v>
      </c>
      <c r="BE55" s="35">
        <f t="shared" si="15"/>
        <v>0</v>
      </c>
      <c r="BF55" s="35">
        <f t="shared" si="15"/>
        <v>0</v>
      </c>
      <c r="BG55" s="35">
        <f t="shared" si="15"/>
        <v>0</v>
      </c>
      <c r="BH55" s="35">
        <f t="shared" si="15"/>
        <v>0</v>
      </c>
      <c r="BI55" s="35">
        <f t="shared" si="15"/>
        <v>0</v>
      </c>
      <c r="BJ55" s="35">
        <f t="shared" si="15"/>
        <v>0</v>
      </c>
      <c r="BK55" s="38">
        <f>SUM(BK54)</f>
        <v>68.351690811138084</v>
      </c>
    </row>
    <row r="56" spans="1:63" x14ac:dyDescent="0.2">
      <c r="A56" s="16" t="s">
        <v>81</v>
      </c>
      <c r="B56" s="24" t="s">
        <v>21</v>
      </c>
      <c r="C56" s="65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6"/>
    </row>
    <row r="57" spans="1:63" x14ac:dyDescent="0.2">
      <c r="A57" s="16"/>
      <c r="B57" s="25" t="s">
        <v>40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0</v>
      </c>
      <c r="AS57" s="35">
        <v>0</v>
      </c>
      <c r="AT57" s="35">
        <v>0</v>
      </c>
      <c r="AU57" s="35">
        <v>0</v>
      </c>
      <c r="AV57" s="35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8">
        <f>SUM(C57:BJ57)</f>
        <v>0</v>
      </c>
    </row>
    <row r="58" spans="1:63" x14ac:dyDescent="0.2">
      <c r="A58" s="16"/>
      <c r="B58" s="25" t="s">
        <v>90</v>
      </c>
      <c r="C58" s="35">
        <f t="shared" ref="C58:BJ58" si="16">SUM(C57)</f>
        <v>0</v>
      </c>
      <c r="D58" s="35">
        <f t="shared" si="16"/>
        <v>0</v>
      </c>
      <c r="E58" s="35">
        <f t="shared" si="16"/>
        <v>0</v>
      </c>
      <c r="F58" s="35">
        <f t="shared" si="16"/>
        <v>0</v>
      </c>
      <c r="G58" s="35">
        <f t="shared" si="16"/>
        <v>0</v>
      </c>
      <c r="H58" s="35">
        <f t="shared" si="16"/>
        <v>0</v>
      </c>
      <c r="I58" s="35">
        <f t="shared" si="16"/>
        <v>0</v>
      </c>
      <c r="J58" s="35">
        <f t="shared" si="16"/>
        <v>0</v>
      </c>
      <c r="K58" s="35">
        <f t="shared" si="16"/>
        <v>0</v>
      </c>
      <c r="L58" s="35">
        <f t="shared" si="16"/>
        <v>0</v>
      </c>
      <c r="M58" s="35">
        <f t="shared" si="16"/>
        <v>0</v>
      </c>
      <c r="N58" s="35">
        <f t="shared" si="16"/>
        <v>0</v>
      </c>
      <c r="O58" s="35">
        <f t="shared" si="16"/>
        <v>0</v>
      </c>
      <c r="P58" s="35">
        <f t="shared" si="16"/>
        <v>0</v>
      </c>
      <c r="Q58" s="35">
        <f t="shared" si="16"/>
        <v>0</v>
      </c>
      <c r="R58" s="35">
        <f t="shared" si="16"/>
        <v>0</v>
      </c>
      <c r="S58" s="35">
        <f t="shared" si="16"/>
        <v>0</v>
      </c>
      <c r="T58" s="35">
        <f t="shared" si="16"/>
        <v>0</v>
      </c>
      <c r="U58" s="35">
        <f t="shared" si="16"/>
        <v>0</v>
      </c>
      <c r="V58" s="35">
        <f t="shared" si="16"/>
        <v>0</v>
      </c>
      <c r="W58" s="35">
        <f t="shared" si="16"/>
        <v>0</v>
      </c>
      <c r="X58" s="35">
        <f t="shared" si="16"/>
        <v>0</v>
      </c>
      <c r="Y58" s="35">
        <f t="shared" si="16"/>
        <v>0</v>
      </c>
      <c r="Z58" s="35">
        <f t="shared" si="16"/>
        <v>0</v>
      </c>
      <c r="AA58" s="35">
        <f t="shared" si="16"/>
        <v>0</v>
      </c>
      <c r="AB58" s="35">
        <f t="shared" si="16"/>
        <v>0</v>
      </c>
      <c r="AC58" s="35">
        <f t="shared" si="16"/>
        <v>0</v>
      </c>
      <c r="AD58" s="35">
        <f t="shared" si="16"/>
        <v>0</v>
      </c>
      <c r="AE58" s="35">
        <f t="shared" si="16"/>
        <v>0</v>
      </c>
      <c r="AF58" s="35">
        <f t="shared" si="16"/>
        <v>0</v>
      </c>
      <c r="AG58" s="35">
        <f t="shared" si="16"/>
        <v>0</v>
      </c>
      <c r="AH58" s="35">
        <f t="shared" si="16"/>
        <v>0</v>
      </c>
      <c r="AI58" s="35">
        <f t="shared" si="16"/>
        <v>0</v>
      </c>
      <c r="AJ58" s="35">
        <f t="shared" si="16"/>
        <v>0</v>
      </c>
      <c r="AK58" s="35">
        <f t="shared" si="16"/>
        <v>0</v>
      </c>
      <c r="AL58" s="35">
        <f t="shared" si="16"/>
        <v>0</v>
      </c>
      <c r="AM58" s="35">
        <f t="shared" si="16"/>
        <v>0</v>
      </c>
      <c r="AN58" s="35">
        <f t="shared" si="16"/>
        <v>0</v>
      </c>
      <c r="AO58" s="35">
        <f t="shared" si="16"/>
        <v>0</v>
      </c>
      <c r="AP58" s="35">
        <f t="shared" si="16"/>
        <v>0</v>
      </c>
      <c r="AQ58" s="35">
        <f t="shared" si="16"/>
        <v>0</v>
      </c>
      <c r="AR58" s="35">
        <f t="shared" si="16"/>
        <v>0</v>
      </c>
      <c r="AS58" s="35">
        <f t="shared" si="16"/>
        <v>0</v>
      </c>
      <c r="AT58" s="35">
        <f t="shared" si="16"/>
        <v>0</v>
      </c>
      <c r="AU58" s="35">
        <f t="shared" si="16"/>
        <v>0</v>
      </c>
      <c r="AV58" s="35">
        <f t="shared" si="16"/>
        <v>0</v>
      </c>
      <c r="AW58" s="35">
        <f t="shared" si="16"/>
        <v>0</v>
      </c>
      <c r="AX58" s="35">
        <f t="shared" si="16"/>
        <v>0</v>
      </c>
      <c r="AY58" s="35">
        <f t="shared" si="16"/>
        <v>0</v>
      </c>
      <c r="AZ58" s="35">
        <f t="shared" si="16"/>
        <v>0</v>
      </c>
      <c r="BA58" s="35">
        <f t="shared" si="16"/>
        <v>0</v>
      </c>
      <c r="BB58" s="35">
        <f t="shared" si="16"/>
        <v>0</v>
      </c>
      <c r="BC58" s="35">
        <f t="shared" si="16"/>
        <v>0</v>
      </c>
      <c r="BD58" s="35">
        <f t="shared" si="16"/>
        <v>0</v>
      </c>
      <c r="BE58" s="35">
        <f t="shared" si="16"/>
        <v>0</v>
      </c>
      <c r="BF58" s="35">
        <f t="shared" si="16"/>
        <v>0</v>
      </c>
      <c r="BG58" s="35">
        <f t="shared" si="16"/>
        <v>0</v>
      </c>
      <c r="BH58" s="35">
        <f t="shared" si="16"/>
        <v>0</v>
      </c>
      <c r="BI58" s="35">
        <f t="shared" si="16"/>
        <v>0</v>
      </c>
      <c r="BJ58" s="35">
        <f t="shared" si="16"/>
        <v>0</v>
      </c>
      <c r="BK58" s="38">
        <f>SUM(BK57)</f>
        <v>0</v>
      </c>
    </row>
    <row r="59" spans="1:63" x14ac:dyDescent="0.2">
      <c r="A59" s="16"/>
      <c r="B59" s="26" t="s">
        <v>88</v>
      </c>
      <c r="C59" s="37">
        <f>C58+C55</f>
        <v>0</v>
      </c>
      <c r="D59" s="37">
        <f t="shared" ref="D59:BJ59" si="17">D58+D55</f>
        <v>35.896490811138079</v>
      </c>
      <c r="E59" s="37">
        <f t="shared" si="17"/>
        <v>0</v>
      </c>
      <c r="F59" s="37">
        <f t="shared" si="17"/>
        <v>0</v>
      </c>
      <c r="G59" s="37">
        <f t="shared" si="17"/>
        <v>0</v>
      </c>
      <c r="H59" s="37">
        <f t="shared" si="17"/>
        <v>13.156599999999997</v>
      </c>
      <c r="I59" s="37">
        <f t="shared" si="17"/>
        <v>0.5907</v>
      </c>
      <c r="J59" s="37">
        <f t="shared" si="17"/>
        <v>0</v>
      </c>
      <c r="K59" s="37">
        <f t="shared" si="17"/>
        <v>0</v>
      </c>
      <c r="L59" s="37">
        <f t="shared" si="17"/>
        <v>8.0317000000000007</v>
      </c>
      <c r="M59" s="37">
        <f t="shared" si="17"/>
        <v>0</v>
      </c>
      <c r="N59" s="37">
        <f t="shared" si="17"/>
        <v>0</v>
      </c>
      <c r="O59" s="37">
        <f t="shared" si="17"/>
        <v>0</v>
      </c>
      <c r="P59" s="37">
        <f t="shared" si="17"/>
        <v>0</v>
      </c>
      <c r="Q59" s="37">
        <f t="shared" si="17"/>
        <v>0</v>
      </c>
      <c r="R59" s="37">
        <f t="shared" si="17"/>
        <v>8.0188000000000006</v>
      </c>
      <c r="S59" s="37">
        <f t="shared" si="17"/>
        <v>0.21679999999999999</v>
      </c>
      <c r="T59" s="37">
        <f t="shared" si="17"/>
        <v>0</v>
      </c>
      <c r="U59" s="37">
        <f t="shared" si="17"/>
        <v>0</v>
      </c>
      <c r="V59" s="37">
        <f t="shared" si="17"/>
        <v>2.4406000000000003</v>
      </c>
      <c r="W59" s="37">
        <f t="shared" si="17"/>
        <v>0</v>
      </c>
      <c r="X59" s="37">
        <f t="shared" si="17"/>
        <v>0</v>
      </c>
      <c r="Y59" s="37">
        <f t="shared" si="17"/>
        <v>0</v>
      </c>
      <c r="Z59" s="37">
        <f t="shared" si="17"/>
        <v>0</v>
      </c>
      <c r="AA59" s="37">
        <f t="shared" si="17"/>
        <v>0</v>
      </c>
      <c r="AB59" s="37">
        <f t="shared" si="17"/>
        <v>0</v>
      </c>
      <c r="AC59" s="37">
        <f t="shared" si="17"/>
        <v>0</v>
      </c>
      <c r="AD59" s="37">
        <f t="shared" si="17"/>
        <v>0</v>
      </c>
      <c r="AE59" s="37">
        <f t="shared" si="17"/>
        <v>0</v>
      </c>
      <c r="AF59" s="37">
        <f t="shared" si="17"/>
        <v>0</v>
      </c>
      <c r="AG59" s="37">
        <f t="shared" si="17"/>
        <v>0</v>
      </c>
      <c r="AH59" s="37">
        <f t="shared" si="17"/>
        <v>0</v>
      </c>
      <c r="AI59" s="37">
        <f t="shared" si="17"/>
        <v>0</v>
      </c>
      <c r="AJ59" s="37">
        <f t="shared" si="17"/>
        <v>0</v>
      </c>
      <c r="AK59" s="37">
        <f t="shared" si="17"/>
        <v>0</v>
      </c>
      <c r="AL59" s="37">
        <f t="shared" si="17"/>
        <v>0</v>
      </c>
      <c r="AM59" s="37">
        <f t="shared" si="17"/>
        <v>0</v>
      </c>
      <c r="AN59" s="37">
        <f t="shared" si="17"/>
        <v>0</v>
      </c>
      <c r="AO59" s="37">
        <f t="shared" si="17"/>
        <v>0</v>
      </c>
      <c r="AP59" s="37">
        <f t="shared" si="17"/>
        <v>0</v>
      </c>
      <c r="AQ59" s="37">
        <f t="shared" si="17"/>
        <v>0</v>
      </c>
      <c r="AR59" s="37">
        <f t="shared" si="17"/>
        <v>0</v>
      </c>
      <c r="AS59" s="37">
        <f t="shared" si="17"/>
        <v>0</v>
      </c>
      <c r="AT59" s="37">
        <f t="shared" si="17"/>
        <v>0</v>
      </c>
      <c r="AU59" s="37">
        <f t="shared" si="17"/>
        <v>0</v>
      </c>
      <c r="AV59" s="37">
        <f t="shared" si="17"/>
        <v>0</v>
      </c>
      <c r="AW59" s="37">
        <f t="shared" si="17"/>
        <v>0</v>
      </c>
      <c r="AX59" s="37">
        <f t="shared" si="17"/>
        <v>0</v>
      </c>
      <c r="AY59" s="37">
        <f t="shared" si="17"/>
        <v>0</v>
      </c>
      <c r="AZ59" s="37">
        <f t="shared" si="17"/>
        <v>0</v>
      </c>
      <c r="BA59" s="37">
        <f t="shared" si="17"/>
        <v>0</v>
      </c>
      <c r="BB59" s="37">
        <f t="shared" si="17"/>
        <v>0</v>
      </c>
      <c r="BC59" s="37">
        <f t="shared" si="17"/>
        <v>0</v>
      </c>
      <c r="BD59" s="37">
        <f t="shared" si="17"/>
        <v>0</v>
      </c>
      <c r="BE59" s="37">
        <f t="shared" si="17"/>
        <v>0</v>
      </c>
      <c r="BF59" s="37">
        <f t="shared" si="17"/>
        <v>0</v>
      </c>
      <c r="BG59" s="37">
        <f t="shared" si="17"/>
        <v>0</v>
      </c>
      <c r="BH59" s="37">
        <f t="shared" si="17"/>
        <v>0</v>
      </c>
      <c r="BI59" s="37">
        <f t="shared" si="17"/>
        <v>0</v>
      </c>
      <c r="BJ59" s="37">
        <f t="shared" si="17"/>
        <v>0</v>
      </c>
      <c r="BK59" s="37">
        <f>BK58+BK55</f>
        <v>68.351690811138084</v>
      </c>
    </row>
    <row r="60" spans="1:63" ht="4.5" customHeight="1" x14ac:dyDescent="0.2">
      <c r="A60" s="16"/>
      <c r="B60" s="24"/>
      <c r="C60" s="65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6"/>
    </row>
    <row r="61" spans="1:63" x14ac:dyDescent="0.2">
      <c r="A61" s="16" t="s">
        <v>22</v>
      </c>
      <c r="B61" s="23" t="s">
        <v>23</v>
      </c>
      <c r="C61" s="65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6"/>
    </row>
    <row r="62" spans="1:63" x14ac:dyDescent="0.2">
      <c r="A62" s="16" t="s">
        <v>80</v>
      </c>
      <c r="B62" s="24" t="s">
        <v>24</v>
      </c>
      <c r="C62" s="65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6"/>
    </row>
    <row r="63" spans="1:63" x14ac:dyDescent="0.2">
      <c r="A63" s="16"/>
      <c r="B63" s="25" t="s">
        <v>40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0</v>
      </c>
      <c r="AW63" s="35">
        <v>0</v>
      </c>
      <c r="AX63" s="35">
        <v>0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8">
        <f>SUM(C63:BJ63)</f>
        <v>0</v>
      </c>
    </row>
    <row r="64" spans="1:63" x14ac:dyDescent="0.2">
      <c r="A64" s="16"/>
      <c r="B64" s="26" t="s">
        <v>87</v>
      </c>
      <c r="C64" s="35">
        <f t="shared" ref="C64:BJ64" si="18">SUM(C63)</f>
        <v>0</v>
      </c>
      <c r="D64" s="35">
        <f t="shared" si="18"/>
        <v>0</v>
      </c>
      <c r="E64" s="35">
        <f t="shared" si="18"/>
        <v>0</v>
      </c>
      <c r="F64" s="35">
        <f t="shared" si="18"/>
        <v>0</v>
      </c>
      <c r="G64" s="35">
        <f t="shared" si="18"/>
        <v>0</v>
      </c>
      <c r="H64" s="35">
        <f t="shared" si="18"/>
        <v>0</v>
      </c>
      <c r="I64" s="35">
        <f t="shared" si="18"/>
        <v>0</v>
      </c>
      <c r="J64" s="35">
        <f t="shared" si="18"/>
        <v>0</v>
      </c>
      <c r="K64" s="35">
        <f t="shared" si="18"/>
        <v>0</v>
      </c>
      <c r="L64" s="35">
        <f t="shared" si="18"/>
        <v>0</v>
      </c>
      <c r="M64" s="35">
        <f t="shared" si="18"/>
        <v>0</v>
      </c>
      <c r="N64" s="35">
        <f t="shared" si="18"/>
        <v>0</v>
      </c>
      <c r="O64" s="35">
        <f t="shared" si="18"/>
        <v>0</v>
      </c>
      <c r="P64" s="35">
        <f t="shared" si="18"/>
        <v>0</v>
      </c>
      <c r="Q64" s="35">
        <f t="shared" si="18"/>
        <v>0</v>
      </c>
      <c r="R64" s="35">
        <f t="shared" si="18"/>
        <v>0</v>
      </c>
      <c r="S64" s="35">
        <f t="shared" si="18"/>
        <v>0</v>
      </c>
      <c r="T64" s="35">
        <f t="shared" si="18"/>
        <v>0</v>
      </c>
      <c r="U64" s="35">
        <f t="shared" si="18"/>
        <v>0</v>
      </c>
      <c r="V64" s="35">
        <f t="shared" si="18"/>
        <v>0</v>
      </c>
      <c r="W64" s="35">
        <f t="shared" si="18"/>
        <v>0</v>
      </c>
      <c r="X64" s="35">
        <f t="shared" si="18"/>
        <v>0</v>
      </c>
      <c r="Y64" s="35">
        <f t="shared" si="18"/>
        <v>0</v>
      </c>
      <c r="Z64" s="35">
        <f t="shared" si="18"/>
        <v>0</v>
      </c>
      <c r="AA64" s="35">
        <f t="shared" si="18"/>
        <v>0</v>
      </c>
      <c r="AB64" s="35">
        <f t="shared" si="18"/>
        <v>0</v>
      </c>
      <c r="AC64" s="35">
        <f t="shared" si="18"/>
        <v>0</v>
      </c>
      <c r="AD64" s="35">
        <f t="shared" si="18"/>
        <v>0</v>
      </c>
      <c r="AE64" s="35">
        <f t="shared" si="18"/>
        <v>0</v>
      </c>
      <c r="AF64" s="35">
        <f t="shared" si="18"/>
        <v>0</v>
      </c>
      <c r="AG64" s="35">
        <f t="shared" si="18"/>
        <v>0</v>
      </c>
      <c r="AH64" s="35">
        <f t="shared" si="18"/>
        <v>0</v>
      </c>
      <c r="AI64" s="35">
        <f t="shared" si="18"/>
        <v>0</v>
      </c>
      <c r="AJ64" s="35">
        <f t="shared" si="18"/>
        <v>0</v>
      </c>
      <c r="AK64" s="35">
        <f t="shared" si="18"/>
        <v>0</v>
      </c>
      <c r="AL64" s="35">
        <f t="shared" si="18"/>
        <v>0</v>
      </c>
      <c r="AM64" s="35">
        <f t="shared" si="18"/>
        <v>0</v>
      </c>
      <c r="AN64" s="35">
        <f t="shared" si="18"/>
        <v>0</v>
      </c>
      <c r="AO64" s="35">
        <f t="shared" si="18"/>
        <v>0</v>
      </c>
      <c r="AP64" s="35">
        <f t="shared" si="18"/>
        <v>0</v>
      </c>
      <c r="AQ64" s="35">
        <f t="shared" si="18"/>
        <v>0</v>
      </c>
      <c r="AR64" s="35">
        <f t="shared" si="18"/>
        <v>0</v>
      </c>
      <c r="AS64" s="35">
        <f t="shared" si="18"/>
        <v>0</v>
      </c>
      <c r="AT64" s="35">
        <f t="shared" si="18"/>
        <v>0</v>
      </c>
      <c r="AU64" s="35">
        <f t="shared" si="18"/>
        <v>0</v>
      </c>
      <c r="AV64" s="35">
        <f t="shared" si="18"/>
        <v>0</v>
      </c>
      <c r="AW64" s="35">
        <f t="shared" si="18"/>
        <v>0</v>
      </c>
      <c r="AX64" s="35">
        <f t="shared" si="18"/>
        <v>0</v>
      </c>
      <c r="AY64" s="35">
        <f t="shared" si="18"/>
        <v>0</v>
      </c>
      <c r="AZ64" s="35">
        <f t="shared" si="18"/>
        <v>0</v>
      </c>
      <c r="BA64" s="35">
        <f t="shared" si="18"/>
        <v>0</v>
      </c>
      <c r="BB64" s="35">
        <f t="shared" si="18"/>
        <v>0</v>
      </c>
      <c r="BC64" s="35">
        <f t="shared" si="18"/>
        <v>0</v>
      </c>
      <c r="BD64" s="35">
        <f t="shared" si="18"/>
        <v>0</v>
      </c>
      <c r="BE64" s="35">
        <f t="shared" si="18"/>
        <v>0</v>
      </c>
      <c r="BF64" s="35">
        <f t="shared" si="18"/>
        <v>0</v>
      </c>
      <c r="BG64" s="35">
        <f t="shared" si="18"/>
        <v>0</v>
      </c>
      <c r="BH64" s="35">
        <f t="shared" si="18"/>
        <v>0</v>
      </c>
      <c r="BI64" s="35">
        <f t="shared" si="18"/>
        <v>0</v>
      </c>
      <c r="BJ64" s="35">
        <f t="shared" si="18"/>
        <v>0</v>
      </c>
      <c r="BK64" s="38">
        <f>SUM(BK63)</f>
        <v>0</v>
      </c>
    </row>
    <row r="65" spans="1:63" ht="4.5" customHeight="1" x14ac:dyDescent="0.2">
      <c r="A65" s="16"/>
      <c r="B65" s="28"/>
      <c r="C65" s="65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6"/>
    </row>
    <row r="66" spans="1:63" x14ac:dyDescent="0.2">
      <c r="A66" s="16"/>
      <c r="B66" s="29" t="s">
        <v>103</v>
      </c>
      <c r="C66" s="42">
        <f>C29+C44+C50+C59+C64</f>
        <v>0</v>
      </c>
      <c r="D66" s="42">
        <f t="shared" ref="D66:BJ66" si="19">D29+D44+D50+D59+D64</f>
        <v>146.94825915871718</v>
      </c>
      <c r="E66" s="42">
        <f t="shared" si="19"/>
        <v>44.6828809031934</v>
      </c>
      <c r="F66" s="42">
        <f t="shared" si="19"/>
        <v>0</v>
      </c>
      <c r="G66" s="42">
        <f t="shared" si="19"/>
        <v>0</v>
      </c>
      <c r="H66" s="42">
        <f t="shared" si="19"/>
        <v>51.005249411255285</v>
      </c>
      <c r="I66" s="42">
        <f t="shared" si="19"/>
        <v>3634.687889369301</v>
      </c>
      <c r="J66" s="42">
        <f t="shared" si="19"/>
        <v>1305.4952364886105</v>
      </c>
      <c r="K66" s="42">
        <f t="shared" si="19"/>
        <v>0</v>
      </c>
      <c r="L66" s="42">
        <f t="shared" si="19"/>
        <v>87.085864409756326</v>
      </c>
      <c r="M66" s="42">
        <f t="shared" si="19"/>
        <v>0</v>
      </c>
      <c r="N66" s="42">
        <f t="shared" si="19"/>
        <v>1.6959994367741</v>
      </c>
      <c r="O66" s="42">
        <f t="shared" si="19"/>
        <v>0</v>
      </c>
      <c r="P66" s="42">
        <f t="shared" si="19"/>
        <v>0</v>
      </c>
      <c r="Q66" s="42">
        <f t="shared" si="19"/>
        <v>0</v>
      </c>
      <c r="R66" s="42">
        <f t="shared" si="19"/>
        <v>41.298586154482713</v>
      </c>
      <c r="S66" s="42">
        <f t="shared" si="19"/>
        <v>303.32458215535229</v>
      </c>
      <c r="T66" s="42">
        <f t="shared" si="19"/>
        <v>583.25966037209389</v>
      </c>
      <c r="U66" s="42">
        <f t="shared" si="19"/>
        <v>0</v>
      </c>
      <c r="V66" s="42">
        <f t="shared" si="19"/>
        <v>20.2070207669253</v>
      </c>
      <c r="W66" s="42">
        <f t="shared" si="19"/>
        <v>0</v>
      </c>
      <c r="X66" s="42">
        <f t="shared" si="19"/>
        <v>0</v>
      </c>
      <c r="Y66" s="42">
        <f t="shared" si="19"/>
        <v>0</v>
      </c>
      <c r="Z66" s="42">
        <f t="shared" si="19"/>
        <v>0</v>
      </c>
      <c r="AA66" s="42">
        <f t="shared" si="19"/>
        <v>0</v>
      </c>
      <c r="AB66" s="42">
        <f t="shared" si="19"/>
        <v>391.15326817595098</v>
      </c>
      <c r="AC66" s="42">
        <f t="shared" si="19"/>
        <v>131.77314981027473</v>
      </c>
      <c r="AD66" s="42">
        <f t="shared" si="19"/>
        <v>38.025792236644293</v>
      </c>
      <c r="AE66" s="42">
        <f t="shared" si="19"/>
        <v>0</v>
      </c>
      <c r="AF66" s="42">
        <f t="shared" si="19"/>
        <v>472.20820742105712</v>
      </c>
      <c r="AG66" s="42">
        <f t="shared" si="19"/>
        <v>0</v>
      </c>
      <c r="AH66" s="42">
        <f t="shared" si="19"/>
        <v>0</v>
      </c>
      <c r="AI66" s="42">
        <f t="shared" si="19"/>
        <v>0</v>
      </c>
      <c r="AJ66" s="42">
        <f t="shared" si="19"/>
        <v>0</v>
      </c>
      <c r="AK66" s="42">
        <f t="shared" si="19"/>
        <v>0</v>
      </c>
      <c r="AL66" s="42">
        <f t="shared" si="19"/>
        <v>606.16137156542925</v>
      </c>
      <c r="AM66" s="42">
        <f t="shared" si="19"/>
        <v>108.8044956527965</v>
      </c>
      <c r="AN66" s="42">
        <f t="shared" si="19"/>
        <v>496.00213289967098</v>
      </c>
      <c r="AO66" s="42">
        <f t="shared" si="19"/>
        <v>0</v>
      </c>
      <c r="AP66" s="42">
        <f t="shared" si="19"/>
        <v>327.51511379275189</v>
      </c>
      <c r="AQ66" s="42">
        <f t="shared" si="19"/>
        <v>0</v>
      </c>
      <c r="AR66" s="42">
        <f t="shared" si="19"/>
        <v>0</v>
      </c>
      <c r="AS66" s="42">
        <f t="shared" si="19"/>
        <v>0</v>
      </c>
      <c r="AT66" s="42">
        <f t="shared" si="19"/>
        <v>0</v>
      </c>
      <c r="AU66" s="42">
        <f t="shared" si="19"/>
        <v>0</v>
      </c>
      <c r="AV66" s="42">
        <f t="shared" si="19"/>
        <v>650.7919772491573</v>
      </c>
      <c r="AW66" s="42">
        <f t="shared" si="19"/>
        <v>574.20808407220807</v>
      </c>
      <c r="AX66" s="42">
        <f t="shared" si="19"/>
        <v>21.074121701225604</v>
      </c>
      <c r="AY66" s="42">
        <f t="shared" si="19"/>
        <v>0</v>
      </c>
      <c r="AZ66" s="42">
        <f t="shared" si="19"/>
        <v>338.21701067725257</v>
      </c>
      <c r="BA66" s="42">
        <f t="shared" si="19"/>
        <v>0</v>
      </c>
      <c r="BB66" s="42">
        <f t="shared" si="19"/>
        <v>0</v>
      </c>
      <c r="BC66" s="42">
        <f t="shared" si="19"/>
        <v>0</v>
      </c>
      <c r="BD66" s="42">
        <f t="shared" si="19"/>
        <v>0</v>
      </c>
      <c r="BE66" s="42">
        <f t="shared" si="19"/>
        <v>0</v>
      </c>
      <c r="BF66" s="42">
        <f t="shared" si="19"/>
        <v>180.34876013568464</v>
      </c>
      <c r="BG66" s="42">
        <f t="shared" si="19"/>
        <v>105.1411795685119</v>
      </c>
      <c r="BH66" s="42">
        <f t="shared" si="19"/>
        <v>23.095844575579903</v>
      </c>
      <c r="BI66" s="42">
        <f t="shared" si="19"/>
        <v>0</v>
      </c>
      <c r="BJ66" s="42">
        <f t="shared" si="19"/>
        <v>50.265180048548402</v>
      </c>
      <c r="BK66" s="42">
        <f>BK29+BK44+BK50+BK59+BK64</f>
        <v>10734.476918209208</v>
      </c>
    </row>
    <row r="67" spans="1:63" ht="4.5" customHeight="1" x14ac:dyDescent="0.2">
      <c r="A67" s="16"/>
      <c r="B67" s="29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4"/>
    </row>
    <row r="68" spans="1:63" ht="14.25" customHeight="1" x14ac:dyDescent="0.3">
      <c r="A68" s="16" t="s">
        <v>5</v>
      </c>
      <c r="B68" s="30" t="s">
        <v>26</v>
      </c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4"/>
    </row>
    <row r="69" spans="1:63" x14ac:dyDescent="0.2">
      <c r="A69" s="16"/>
      <c r="B69" s="33" t="s">
        <v>116</v>
      </c>
      <c r="C69" s="39">
        <v>0</v>
      </c>
      <c r="D69" s="39">
        <v>0.53690320619349996</v>
      </c>
      <c r="E69" s="39">
        <v>0</v>
      </c>
      <c r="F69" s="39">
        <v>0</v>
      </c>
      <c r="G69" s="39">
        <v>0</v>
      </c>
      <c r="H69" s="39">
        <v>0.34519936267279999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0.2222287643488999</v>
      </c>
      <c r="S69" s="39">
        <v>0</v>
      </c>
      <c r="T69" s="39">
        <v>0</v>
      </c>
      <c r="U69" s="39">
        <v>0</v>
      </c>
      <c r="V69" s="39">
        <v>7.8669220967000006E-3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12.102619143027329</v>
      </c>
      <c r="AC69" s="39">
        <v>2.60139021612E-2</v>
      </c>
      <c r="AD69" s="39">
        <v>0</v>
      </c>
      <c r="AE69" s="39">
        <v>0</v>
      </c>
      <c r="AF69" s="39">
        <v>1.3675689203211001</v>
      </c>
      <c r="AG69" s="39">
        <v>0</v>
      </c>
      <c r="AH69" s="39">
        <v>0</v>
      </c>
      <c r="AI69" s="39">
        <v>0</v>
      </c>
      <c r="AJ69" s="39">
        <v>0</v>
      </c>
      <c r="AK69" s="39">
        <v>0</v>
      </c>
      <c r="AL69" s="39">
        <v>12.999768296987096</v>
      </c>
      <c r="AM69" s="39">
        <v>8.5873914774099988E-2</v>
      </c>
      <c r="AN69" s="39">
        <v>0</v>
      </c>
      <c r="AO69" s="39">
        <v>0</v>
      </c>
      <c r="AP69" s="39">
        <v>0.43196415519300002</v>
      </c>
      <c r="AQ69" s="39">
        <v>0</v>
      </c>
      <c r="AR69" s="39">
        <v>0</v>
      </c>
      <c r="AS69" s="39">
        <v>0</v>
      </c>
      <c r="AT69" s="39">
        <v>0</v>
      </c>
      <c r="AU69" s="39">
        <v>0</v>
      </c>
      <c r="AV69" s="39">
        <v>3.7920936683259994</v>
      </c>
      <c r="AW69" s="39">
        <v>3.9981795580500003E-2</v>
      </c>
      <c r="AX69" s="39">
        <v>0</v>
      </c>
      <c r="AY69" s="39">
        <v>0</v>
      </c>
      <c r="AZ69" s="39">
        <v>1.0879393666443</v>
      </c>
      <c r="BA69" s="39">
        <v>0</v>
      </c>
      <c r="BB69" s="39">
        <v>0</v>
      </c>
      <c r="BC69" s="39">
        <v>0</v>
      </c>
      <c r="BD69" s="39">
        <v>0</v>
      </c>
      <c r="BE69" s="39">
        <v>0</v>
      </c>
      <c r="BF69" s="39">
        <v>2.2078405969174999</v>
      </c>
      <c r="BG69" s="39">
        <v>4.4425129029999997E-4</v>
      </c>
      <c r="BH69" s="39">
        <v>0</v>
      </c>
      <c r="BI69" s="39">
        <v>0</v>
      </c>
      <c r="BJ69" s="39">
        <v>8.4198659129E-2</v>
      </c>
      <c r="BK69" s="38">
        <f>SUM(C69:BJ69)</f>
        <v>35.338504925663322</v>
      </c>
    </row>
    <row r="70" spans="1:63" ht="13.5" thickBot="1" x14ac:dyDescent="0.25">
      <c r="A70" s="31"/>
      <c r="B70" s="26" t="s">
        <v>87</v>
      </c>
      <c r="C70" s="35">
        <f t="shared" ref="C70:BJ70" si="20">SUM(C69)</f>
        <v>0</v>
      </c>
      <c r="D70" s="35">
        <f t="shared" si="20"/>
        <v>0.53690320619349996</v>
      </c>
      <c r="E70" s="35">
        <f t="shared" si="20"/>
        <v>0</v>
      </c>
      <c r="F70" s="35">
        <f t="shared" si="20"/>
        <v>0</v>
      </c>
      <c r="G70" s="35">
        <f t="shared" si="20"/>
        <v>0</v>
      </c>
      <c r="H70" s="35">
        <f t="shared" si="20"/>
        <v>0.34519936267279999</v>
      </c>
      <c r="I70" s="35">
        <f t="shared" si="20"/>
        <v>0</v>
      </c>
      <c r="J70" s="35">
        <f t="shared" si="20"/>
        <v>0</v>
      </c>
      <c r="K70" s="35">
        <f t="shared" si="20"/>
        <v>0</v>
      </c>
      <c r="L70" s="35">
        <f t="shared" si="20"/>
        <v>0</v>
      </c>
      <c r="M70" s="35">
        <f t="shared" si="20"/>
        <v>0</v>
      </c>
      <c r="N70" s="35">
        <f t="shared" si="20"/>
        <v>0</v>
      </c>
      <c r="O70" s="35">
        <f t="shared" si="20"/>
        <v>0</v>
      </c>
      <c r="P70" s="35">
        <f t="shared" si="20"/>
        <v>0</v>
      </c>
      <c r="Q70" s="35">
        <f t="shared" si="20"/>
        <v>0</v>
      </c>
      <c r="R70" s="35">
        <f t="shared" si="20"/>
        <v>0.2222287643488999</v>
      </c>
      <c r="S70" s="35">
        <f t="shared" si="20"/>
        <v>0</v>
      </c>
      <c r="T70" s="35">
        <f t="shared" si="20"/>
        <v>0</v>
      </c>
      <c r="U70" s="35">
        <f t="shared" si="20"/>
        <v>0</v>
      </c>
      <c r="V70" s="35">
        <f t="shared" si="20"/>
        <v>7.8669220967000006E-3</v>
      </c>
      <c r="W70" s="35">
        <f t="shared" si="20"/>
        <v>0</v>
      </c>
      <c r="X70" s="35">
        <f t="shared" si="20"/>
        <v>0</v>
      </c>
      <c r="Y70" s="35">
        <f t="shared" si="20"/>
        <v>0</v>
      </c>
      <c r="Z70" s="35">
        <f t="shared" si="20"/>
        <v>0</v>
      </c>
      <c r="AA70" s="35">
        <f t="shared" si="20"/>
        <v>0</v>
      </c>
      <c r="AB70" s="35">
        <f t="shared" si="20"/>
        <v>12.102619143027329</v>
      </c>
      <c r="AC70" s="35">
        <f t="shared" si="20"/>
        <v>2.60139021612E-2</v>
      </c>
      <c r="AD70" s="35">
        <f t="shared" si="20"/>
        <v>0</v>
      </c>
      <c r="AE70" s="35">
        <f t="shared" si="20"/>
        <v>0</v>
      </c>
      <c r="AF70" s="35">
        <f t="shared" si="20"/>
        <v>1.3675689203211001</v>
      </c>
      <c r="AG70" s="35">
        <f t="shared" si="20"/>
        <v>0</v>
      </c>
      <c r="AH70" s="35">
        <f t="shared" si="20"/>
        <v>0</v>
      </c>
      <c r="AI70" s="35">
        <f t="shared" si="20"/>
        <v>0</v>
      </c>
      <c r="AJ70" s="35">
        <f t="shared" si="20"/>
        <v>0</v>
      </c>
      <c r="AK70" s="35">
        <f t="shared" si="20"/>
        <v>0</v>
      </c>
      <c r="AL70" s="35">
        <f t="shared" si="20"/>
        <v>12.999768296987096</v>
      </c>
      <c r="AM70" s="35">
        <f t="shared" si="20"/>
        <v>8.5873914774099988E-2</v>
      </c>
      <c r="AN70" s="35">
        <f t="shared" si="20"/>
        <v>0</v>
      </c>
      <c r="AO70" s="35">
        <f t="shared" si="20"/>
        <v>0</v>
      </c>
      <c r="AP70" s="35">
        <f t="shared" si="20"/>
        <v>0.43196415519300002</v>
      </c>
      <c r="AQ70" s="35">
        <f t="shared" si="20"/>
        <v>0</v>
      </c>
      <c r="AR70" s="35">
        <f t="shared" si="20"/>
        <v>0</v>
      </c>
      <c r="AS70" s="35">
        <f t="shared" si="20"/>
        <v>0</v>
      </c>
      <c r="AT70" s="35">
        <f t="shared" si="20"/>
        <v>0</v>
      </c>
      <c r="AU70" s="35">
        <f t="shared" si="20"/>
        <v>0</v>
      </c>
      <c r="AV70" s="35">
        <f t="shared" si="20"/>
        <v>3.7920936683259994</v>
      </c>
      <c r="AW70" s="35">
        <f t="shared" si="20"/>
        <v>3.9981795580500003E-2</v>
      </c>
      <c r="AX70" s="35">
        <f t="shared" si="20"/>
        <v>0</v>
      </c>
      <c r="AY70" s="35">
        <f t="shared" si="20"/>
        <v>0</v>
      </c>
      <c r="AZ70" s="35">
        <f t="shared" si="20"/>
        <v>1.0879393666443</v>
      </c>
      <c r="BA70" s="35">
        <f t="shared" si="20"/>
        <v>0</v>
      </c>
      <c r="BB70" s="35">
        <f t="shared" si="20"/>
        <v>0</v>
      </c>
      <c r="BC70" s="35">
        <f t="shared" si="20"/>
        <v>0</v>
      </c>
      <c r="BD70" s="35">
        <f t="shared" si="20"/>
        <v>0</v>
      </c>
      <c r="BE70" s="35">
        <f t="shared" si="20"/>
        <v>0</v>
      </c>
      <c r="BF70" s="35">
        <f t="shared" si="20"/>
        <v>2.2078405969174999</v>
      </c>
      <c r="BG70" s="35">
        <f t="shared" si="20"/>
        <v>4.4425129029999997E-4</v>
      </c>
      <c r="BH70" s="35">
        <f t="shared" si="20"/>
        <v>0</v>
      </c>
      <c r="BI70" s="35">
        <f t="shared" si="20"/>
        <v>0</v>
      </c>
      <c r="BJ70" s="35">
        <f t="shared" si="20"/>
        <v>8.4198659129E-2</v>
      </c>
      <c r="BK70" s="38">
        <f>SUM(BK69)</f>
        <v>35.338504925663322</v>
      </c>
    </row>
    <row r="71" spans="1:63" ht="6" customHeight="1" x14ac:dyDescent="0.2">
      <c r="A71" s="5"/>
      <c r="B71" s="22"/>
    </row>
    <row r="72" spans="1:63" x14ac:dyDescent="0.2">
      <c r="A72" s="5"/>
      <c r="B72" s="5" t="s">
        <v>29</v>
      </c>
      <c r="L72" s="17" t="s">
        <v>41</v>
      </c>
    </row>
    <row r="73" spans="1:63" x14ac:dyDescent="0.2">
      <c r="A73" s="5"/>
      <c r="B73" s="5" t="s">
        <v>30</v>
      </c>
      <c r="L73" s="5" t="s">
        <v>33</v>
      </c>
    </row>
    <row r="74" spans="1:63" x14ac:dyDescent="0.2">
      <c r="L74" s="5" t="s">
        <v>34</v>
      </c>
    </row>
    <row r="75" spans="1:63" x14ac:dyDescent="0.2">
      <c r="B75" s="5" t="s">
        <v>36</v>
      </c>
      <c r="L75" s="5" t="s">
        <v>102</v>
      </c>
    </row>
    <row r="76" spans="1:63" x14ac:dyDescent="0.2">
      <c r="B76" s="5" t="s">
        <v>37</v>
      </c>
      <c r="L76" s="5" t="s">
        <v>104</v>
      </c>
    </row>
    <row r="77" spans="1:63" x14ac:dyDescent="0.2">
      <c r="B77" s="5"/>
      <c r="L77" s="5" t="s">
        <v>35</v>
      </c>
    </row>
    <row r="85" spans="2:2" x14ac:dyDescent="0.2">
      <c r="B85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7:BK47"/>
    <mergeCell ref="C46:BK46"/>
    <mergeCell ref="C45:BK45"/>
    <mergeCell ref="C35:BK35"/>
    <mergeCell ref="C32:BK32"/>
    <mergeCell ref="A1:A5"/>
    <mergeCell ref="C68:BK68"/>
    <mergeCell ref="C52:BK52"/>
    <mergeCell ref="C53:BK53"/>
    <mergeCell ref="C56:BK56"/>
    <mergeCell ref="C60:BK60"/>
    <mergeCell ref="C61:BK61"/>
    <mergeCell ref="C62:BK62"/>
    <mergeCell ref="C65:BK65"/>
    <mergeCell ref="C67:BK67"/>
    <mergeCell ref="C51:BK51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workbookViewId="0"/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7" t="s">
        <v>120</v>
      </c>
      <c r="C2" s="68"/>
      <c r="D2" s="68"/>
      <c r="E2" s="68"/>
      <c r="F2" s="68"/>
      <c r="G2" s="68"/>
      <c r="H2" s="68"/>
      <c r="I2" s="68"/>
      <c r="J2" s="68"/>
      <c r="K2" s="68"/>
      <c r="L2" s="88"/>
    </row>
    <row r="3" spans="2:12" x14ac:dyDescent="0.2">
      <c r="B3" s="87" t="s">
        <v>117</v>
      </c>
      <c r="C3" s="68"/>
      <c r="D3" s="68"/>
      <c r="E3" s="68"/>
      <c r="F3" s="68"/>
      <c r="G3" s="68"/>
      <c r="H3" s="68"/>
      <c r="I3" s="68"/>
      <c r="J3" s="68"/>
      <c r="K3" s="68"/>
      <c r="L3" s="88"/>
    </row>
    <row r="4" spans="2:12" ht="30" x14ac:dyDescent="0.2">
      <c r="B4" s="4" t="s">
        <v>79</v>
      </c>
      <c r="C4" s="21" t="s">
        <v>42</v>
      </c>
      <c r="D4" s="21" t="s">
        <v>91</v>
      </c>
      <c r="E4" s="21" t="s">
        <v>92</v>
      </c>
      <c r="F4" s="21" t="s">
        <v>7</v>
      </c>
      <c r="G4" s="21" t="s">
        <v>8</v>
      </c>
      <c r="H4" s="21" t="s">
        <v>23</v>
      </c>
      <c r="I4" s="21" t="s">
        <v>98</v>
      </c>
      <c r="J4" s="21" t="s">
        <v>99</v>
      </c>
      <c r="K4" s="21" t="s">
        <v>78</v>
      </c>
      <c r="L4" s="21" t="s">
        <v>100</v>
      </c>
    </row>
    <row r="5" spans="2:12" x14ac:dyDescent="0.2">
      <c r="B5" s="18">
        <v>1</v>
      </c>
      <c r="C5" s="19" t="s">
        <v>43</v>
      </c>
      <c r="D5" s="39">
        <v>0</v>
      </c>
      <c r="E5" s="34">
        <v>0</v>
      </c>
      <c r="F5" s="34">
        <v>0.34958862535300006</v>
      </c>
      <c r="G5" s="34">
        <v>0.11698006903199996</v>
      </c>
      <c r="H5" s="34">
        <v>0</v>
      </c>
      <c r="I5" s="50" t="s">
        <v>127</v>
      </c>
      <c r="J5" s="34">
        <v>0</v>
      </c>
      <c r="K5" s="34">
        <f>SUM(D5:J5)</f>
        <v>0.46656869438500004</v>
      </c>
      <c r="L5" s="34">
        <v>0</v>
      </c>
    </row>
    <row r="6" spans="2:12" x14ac:dyDescent="0.2">
      <c r="B6" s="18">
        <v>2</v>
      </c>
      <c r="C6" s="20" t="s">
        <v>44</v>
      </c>
      <c r="D6" s="39">
        <v>15.827388589643896</v>
      </c>
      <c r="E6" s="34">
        <v>1.1009664888033999</v>
      </c>
      <c r="F6" s="34">
        <v>27.872955918249453</v>
      </c>
      <c r="G6" s="34">
        <v>3.7585793805531011</v>
      </c>
      <c r="H6" s="34">
        <v>0</v>
      </c>
      <c r="I6" s="50">
        <v>0.29020000000000001</v>
      </c>
      <c r="J6" s="34">
        <v>0</v>
      </c>
      <c r="K6" s="34">
        <f t="shared" ref="K6:K41" si="0">SUM(D6:J6)</f>
        <v>48.850090377249849</v>
      </c>
      <c r="L6" s="34">
        <v>0.30426118686180015</v>
      </c>
    </row>
    <row r="7" spans="2:12" x14ac:dyDescent="0.2">
      <c r="B7" s="18">
        <v>3</v>
      </c>
      <c r="C7" s="19" t="s">
        <v>45</v>
      </c>
      <c r="D7" s="39">
        <v>0</v>
      </c>
      <c r="E7" s="34">
        <v>0</v>
      </c>
      <c r="F7" s="34">
        <v>0.66409417667429993</v>
      </c>
      <c r="G7" s="34">
        <v>9.8738183225000001E-3</v>
      </c>
      <c r="H7" s="34">
        <v>0</v>
      </c>
      <c r="I7" s="50">
        <v>7.6E-3</v>
      </c>
      <c r="J7" s="34">
        <v>0</v>
      </c>
      <c r="K7" s="34">
        <f t="shared" si="0"/>
        <v>0.68156799499679999</v>
      </c>
      <c r="L7" s="34">
        <v>5.442086761240001E-2</v>
      </c>
    </row>
    <row r="8" spans="2:12" x14ac:dyDescent="0.2">
      <c r="B8" s="18">
        <v>4</v>
      </c>
      <c r="C8" s="20" t="s">
        <v>46</v>
      </c>
      <c r="D8" s="39">
        <v>4.6488858502242998</v>
      </c>
      <c r="E8" s="34">
        <v>5.9147368585781992</v>
      </c>
      <c r="F8" s="34">
        <v>12.936713180879227</v>
      </c>
      <c r="G8" s="34">
        <v>3.3734358344131996</v>
      </c>
      <c r="H8" s="34">
        <v>0</v>
      </c>
      <c r="I8" s="50">
        <v>0.1686</v>
      </c>
      <c r="J8" s="34">
        <v>0</v>
      </c>
      <c r="K8" s="34">
        <f t="shared" si="0"/>
        <v>27.042371724094927</v>
      </c>
      <c r="L8" s="34">
        <v>0.4937327198292002</v>
      </c>
    </row>
    <row r="9" spans="2:12" x14ac:dyDescent="0.2">
      <c r="B9" s="18">
        <v>5</v>
      </c>
      <c r="C9" s="20" t="s">
        <v>47</v>
      </c>
      <c r="D9" s="39">
        <v>1.0317187834497004</v>
      </c>
      <c r="E9" s="34">
        <v>4.4481714142526014</v>
      </c>
      <c r="F9" s="34">
        <v>36.74089165771246</v>
      </c>
      <c r="G9" s="34">
        <v>10.109091917270588</v>
      </c>
      <c r="H9" s="34">
        <v>0</v>
      </c>
      <c r="I9" s="50">
        <v>0.81549999999999989</v>
      </c>
      <c r="J9" s="34">
        <v>0</v>
      </c>
      <c r="K9" s="34">
        <f t="shared" si="0"/>
        <v>53.145373772685353</v>
      </c>
      <c r="L9" s="34">
        <v>0.69929929566450011</v>
      </c>
    </row>
    <row r="10" spans="2:12" x14ac:dyDescent="0.2">
      <c r="B10" s="18">
        <v>6</v>
      </c>
      <c r="C10" s="20" t="s">
        <v>48</v>
      </c>
      <c r="D10" s="39">
        <v>0.70414213477359999</v>
      </c>
      <c r="E10" s="34">
        <v>2.2655742979983997</v>
      </c>
      <c r="F10" s="34">
        <v>13.139324115885984</v>
      </c>
      <c r="G10" s="34">
        <v>2.2390940585424008</v>
      </c>
      <c r="H10" s="34">
        <v>0</v>
      </c>
      <c r="I10" s="50">
        <v>0.1517</v>
      </c>
      <c r="J10" s="34">
        <v>0</v>
      </c>
      <c r="K10" s="34">
        <f t="shared" si="0"/>
        <v>18.499834607200388</v>
      </c>
      <c r="L10" s="34">
        <v>0.2694392943829001</v>
      </c>
    </row>
    <row r="11" spans="2:12" x14ac:dyDescent="0.2">
      <c r="B11" s="18">
        <v>7</v>
      </c>
      <c r="C11" s="20" t="s">
        <v>49</v>
      </c>
      <c r="D11" s="39">
        <v>29.646053304965609</v>
      </c>
      <c r="E11" s="34">
        <v>14.058413631376395</v>
      </c>
      <c r="F11" s="34">
        <v>31.198587863059885</v>
      </c>
      <c r="G11" s="34">
        <v>10.187398858021281</v>
      </c>
      <c r="H11" s="34">
        <v>0</v>
      </c>
      <c r="I11" s="50" t="s">
        <v>127</v>
      </c>
      <c r="J11" s="34">
        <v>0</v>
      </c>
      <c r="K11" s="34">
        <f t="shared" si="0"/>
        <v>85.090453657423168</v>
      </c>
      <c r="L11" s="34">
        <v>0.54010028647340091</v>
      </c>
    </row>
    <row r="12" spans="2:12" x14ac:dyDescent="0.2">
      <c r="B12" s="18">
        <v>8</v>
      </c>
      <c r="C12" s="19" t="s">
        <v>50</v>
      </c>
      <c r="D12" s="39">
        <v>0</v>
      </c>
      <c r="E12" s="34">
        <v>0</v>
      </c>
      <c r="F12" s="34">
        <v>0</v>
      </c>
      <c r="G12" s="34">
        <v>0</v>
      </c>
      <c r="H12" s="34">
        <v>0</v>
      </c>
      <c r="I12" s="50" t="s">
        <v>127</v>
      </c>
      <c r="J12" s="34">
        <v>0</v>
      </c>
      <c r="K12" s="34">
        <f t="shared" si="0"/>
        <v>0</v>
      </c>
      <c r="L12" s="34">
        <v>0</v>
      </c>
    </row>
    <row r="13" spans="2:12" x14ac:dyDescent="0.2">
      <c r="B13" s="18">
        <v>9</v>
      </c>
      <c r="C13" s="19" t="s">
        <v>51</v>
      </c>
      <c r="D13" s="39">
        <v>0</v>
      </c>
      <c r="E13" s="34">
        <v>0</v>
      </c>
      <c r="F13" s="34">
        <v>0</v>
      </c>
      <c r="G13" s="34">
        <v>0</v>
      </c>
      <c r="H13" s="34">
        <v>0</v>
      </c>
      <c r="I13" s="50" t="s">
        <v>127</v>
      </c>
      <c r="J13" s="34">
        <v>0</v>
      </c>
      <c r="K13" s="34">
        <f t="shared" si="0"/>
        <v>0</v>
      </c>
      <c r="L13" s="34">
        <v>0</v>
      </c>
    </row>
    <row r="14" spans="2:12" x14ac:dyDescent="0.2">
      <c r="B14" s="18">
        <v>10</v>
      </c>
      <c r="C14" s="20" t="s">
        <v>52</v>
      </c>
      <c r="D14" s="39">
        <v>0.18961473464489997</v>
      </c>
      <c r="E14" s="34">
        <v>0.61800282638610005</v>
      </c>
      <c r="F14" s="34">
        <v>7.3578704519002054</v>
      </c>
      <c r="G14" s="34">
        <v>2.2314839533486008</v>
      </c>
      <c r="H14" s="34">
        <v>0</v>
      </c>
      <c r="I14" s="50">
        <v>8.3599999999999994E-2</v>
      </c>
      <c r="J14" s="34">
        <v>0</v>
      </c>
      <c r="K14" s="34">
        <f t="shared" si="0"/>
        <v>10.480571966279808</v>
      </c>
      <c r="L14" s="34">
        <v>0.41327091402810007</v>
      </c>
    </row>
    <row r="15" spans="2:12" x14ac:dyDescent="0.2">
      <c r="B15" s="18">
        <v>11</v>
      </c>
      <c r="C15" s="20" t="s">
        <v>53</v>
      </c>
      <c r="D15" s="39">
        <v>139.61159834876679</v>
      </c>
      <c r="E15" s="34">
        <v>42.89906047983812</v>
      </c>
      <c r="F15" s="34">
        <v>110.35342375055571</v>
      </c>
      <c r="G15" s="34">
        <v>22.10722845396181</v>
      </c>
      <c r="H15" s="34">
        <v>0</v>
      </c>
      <c r="I15" s="50">
        <v>0.8496999999999999</v>
      </c>
      <c r="J15" s="34">
        <v>0</v>
      </c>
      <c r="K15" s="34">
        <f t="shared" si="0"/>
        <v>315.82101103312237</v>
      </c>
      <c r="L15" s="34">
        <v>1.8192665825825998</v>
      </c>
    </row>
    <row r="16" spans="2:12" x14ac:dyDescent="0.2">
      <c r="B16" s="18">
        <v>12</v>
      </c>
      <c r="C16" s="20" t="s">
        <v>54</v>
      </c>
      <c r="D16" s="39">
        <v>267.92823130999591</v>
      </c>
      <c r="E16" s="34">
        <v>7.8063984233170984</v>
      </c>
      <c r="F16" s="34">
        <v>53.617493414783766</v>
      </c>
      <c r="G16" s="34">
        <v>9.3573662645205857</v>
      </c>
      <c r="H16" s="34">
        <v>0</v>
      </c>
      <c r="I16" s="50">
        <v>0.56169999999999998</v>
      </c>
      <c r="J16" s="34">
        <v>0</v>
      </c>
      <c r="K16" s="34">
        <f t="shared" si="0"/>
        <v>339.27118941261733</v>
      </c>
      <c r="L16" s="34">
        <v>0.86507462347300013</v>
      </c>
    </row>
    <row r="17" spans="2:12" x14ac:dyDescent="0.2">
      <c r="B17" s="18">
        <v>13</v>
      </c>
      <c r="C17" s="20" t="s">
        <v>55</v>
      </c>
      <c r="D17" s="39">
        <v>11.3063849291607</v>
      </c>
      <c r="E17" s="34">
        <v>4.1427210203212992</v>
      </c>
      <c r="F17" s="34">
        <v>14.103561239540893</v>
      </c>
      <c r="G17" s="34">
        <v>3.7427222625096004</v>
      </c>
      <c r="H17" s="34">
        <v>0</v>
      </c>
      <c r="I17" s="50">
        <v>3.8900000000000004E-2</v>
      </c>
      <c r="J17" s="34">
        <v>0</v>
      </c>
      <c r="K17" s="34">
        <f t="shared" si="0"/>
        <v>33.334289451532491</v>
      </c>
      <c r="L17" s="34">
        <v>0.30484080899440003</v>
      </c>
    </row>
    <row r="18" spans="2:12" x14ac:dyDescent="0.2">
      <c r="B18" s="18">
        <v>14</v>
      </c>
      <c r="C18" s="20" t="s">
        <v>56</v>
      </c>
      <c r="D18" s="39">
        <v>1.306827387E-3</v>
      </c>
      <c r="E18" s="34">
        <v>0.26020536316029996</v>
      </c>
      <c r="F18" s="34">
        <v>11.862767068713595</v>
      </c>
      <c r="G18" s="34">
        <v>1.7908941447694002</v>
      </c>
      <c r="H18" s="34">
        <v>0</v>
      </c>
      <c r="I18" s="50">
        <v>3.3300000000000003E-2</v>
      </c>
      <c r="J18" s="34">
        <v>0</v>
      </c>
      <c r="K18" s="34">
        <f t="shared" si="0"/>
        <v>13.948473404030295</v>
      </c>
      <c r="L18" s="34">
        <v>0.11572581725700001</v>
      </c>
    </row>
    <row r="19" spans="2:12" x14ac:dyDescent="0.2">
      <c r="B19" s="18">
        <v>15</v>
      </c>
      <c r="C19" s="20" t="s">
        <v>57</v>
      </c>
      <c r="D19" s="39">
        <v>5.3476097691599005</v>
      </c>
      <c r="E19" s="34">
        <v>0.62417740735249982</v>
      </c>
      <c r="F19" s="34">
        <v>27.40593785990697</v>
      </c>
      <c r="G19" s="34">
        <v>5.2604983452964973</v>
      </c>
      <c r="H19" s="34">
        <v>0</v>
      </c>
      <c r="I19" s="50">
        <v>1.35E-2</v>
      </c>
      <c r="J19" s="34">
        <v>0</v>
      </c>
      <c r="K19" s="34">
        <f t="shared" si="0"/>
        <v>38.651723381715868</v>
      </c>
      <c r="L19" s="34">
        <v>0.44092478650560035</v>
      </c>
    </row>
    <row r="20" spans="2:12" x14ac:dyDescent="0.2">
      <c r="B20" s="18">
        <v>16</v>
      </c>
      <c r="C20" s="20" t="s">
        <v>58</v>
      </c>
      <c r="D20" s="39">
        <v>398.73545676943996</v>
      </c>
      <c r="E20" s="34">
        <v>63.716279341848939</v>
      </c>
      <c r="F20" s="34">
        <v>152.58067058651525</v>
      </c>
      <c r="G20" s="34">
        <v>34.989928844726201</v>
      </c>
      <c r="H20" s="34">
        <v>0</v>
      </c>
      <c r="I20" s="50">
        <v>2.4594</v>
      </c>
      <c r="J20" s="34">
        <v>0</v>
      </c>
      <c r="K20" s="34">
        <f t="shared" si="0"/>
        <v>652.48173554253037</v>
      </c>
      <c r="L20" s="34">
        <v>2.0976431567117038</v>
      </c>
    </row>
    <row r="21" spans="2:12" x14ac:dyDescent="0.2">
      <c r="B21" s="18">
        <v>17</v>
      </c>
      <c r="C21" s="20" t="s">
        <v>59</v>
      </c>
      <c r="D21" s="39">
        <v>332.2937106996427</v>
      </c>
      <c r="E21" s="34">
        <v>94.280169692706323</v>
      </c>
      <c r="F21" s="34">
        <v>45.255219602159954</v>
      </c>
      <c r="G21" s="34">
        <v>9.7858276725115001</v>
      </c>
      <c r="H21" s="34">
        <v>0</v>
      </c>
      <c r="I21" s="50">
        <v>0.51859999999999995</v>
      </c>
      <c r="J21" s="34">
        <v>0</v>
      </c>
      <c r="K21" s="34">
        <f t="shared" si="0"/>
        <v>482.13352766702047</v>
      </c>
      <c r="L21" s="34">
        <v>0.84486720747020039</v>
      </c>
    </row>
    <row r="22" spans="2:12" x14ac:dyDescent="0.2">
      <c r="B22" s="18">
        <v>18</v>
      </c>
      <c r="C22" s="19" t="s">
        <v>60</v>
      </c>
      <c r="D22" s="39">
        <v>0</v>
      </c>
      <c r="E22" s="34">
        <v>0</v>
      </c>
      <c r="F22" s="34">
        <v>0</v>
      </c>
      <c r="G22" s="34">
        <v>0</v>
      </c>
      <c r="H22" s="34">
        <v>0</v>
      </c>
      <c r="I22" s="50" t="s">
        <v>127</v>
      </c>
      <c r="J22" s="34">
        <v>0</v>
      </c>
      <c r="K22" s="34">
        <f t="shared" si="0"/>
        <v>0</v>
      </c>
      <c r="L22" s="34">
        <v>0</v>
      </c>
    </row>
    <row r="23" spans="2:12" x14ac:dyDescent="0.2">
      <c r="B23" s="18">
        <v>19</v>
      </c>
      <c r="C23" s="20" t="s">
        <v>61</v>
      </c>
      <c r="D23" s="39">
        <v>8.4618869684131024</v>
      </c>
      <c r="E23" s="34">
        <v>28.242615088998598</v>
      </c>
      <c r="F23" s="34">
        <v>87.690596215910077</v>
      </c>
      <c r="G23" s="34">
        <v>23.43086157357769</v>
      </c>
      <c r="H23" s="34">
        <v>0</v>
      </c>
      <c r="I23" s="50">
        <v>1.9165000000000001</v>
      </c>
      <c r="J23" s="34">
        <v>0</v>
      </c>
      <c r="K23" s="34">
        <f t="shared" si="0"/>
        <v>149.74245984689949</v>
      </c>
      <c r="L23" s="34">
        <v>1.0266650663613008</v>
      </c>
    </row>
    <row r="24" spans="2:12" x14ac:dyDescent="0.2">
      <c r="B24" s="18">
        <v>20</v>
      </c>
      <c r="C24" s="20" t="s">
        <v>62</v>
      </c>
      <c r="D24" s="39">
        <v>3075.7919958211887</v>
      </c>
      <c r="E24" s="34">
        <v>218.99337871012941</v>
      </c>
      <c r="F24" s="34">
        <v>969.89750102990627</v>
      </c>
      <c r="G24" s="34">
        <v>115.92392574057001</v>
      </c>
      <c r="H24" s="34">
        <v>0</v>
      </c>
      <c r="I24" s="50">
        <v>47.16749081113808</v>
      </c>
      <c r="J24" s="34">
        <v>0</v>
      </c>
      <c r="K24" s="34">
        <f t="shared" si="0"/>
        <v>4427.774292112932</v>
      </c>
      <c r="L24" s="34">
        <v>11.62976083400816</v>
      </c>
    </row>
    <row r="25" spans="2:12" x14ac:dyDescent="0.2">
      <c r="B25" s="18">
        <v>21</v>
      </c>
      <c r="C25" s="19" t="s">
        <v>63</v>
      </c>
      <c r="D25" s="39">
        <v>0</v>
      </c>
      <c r="E25" s="34">
        <v>2.1069751935E-3</v>
      </c>
      <c r="F25" s="34">
        <v>0.48116871809209993</v>
      </c>
      <c r="G25" s="34">
        <v>6.4497554257900006E-2</v>
      </c>
      <c r="H25" s="34">
        <v>0</v>
      </c>
      <c r="I25" s="50" t="s">
        <v>127</v>
      </c>
      <c r="J25" s="34">
        <v>0</v>
      </c>
      <c r="K25" s="34">
        <f t="shared" si="0"/>
        <v>0.54777324754349999</v>
      </c>
      <c r="L25" s="34">
        <v>2.5146483699999999E-5</v>
      </c>
    </row>
    <row r="26" spans="2:12" x14ac:dyDescent="0.2">
      <c r="B26" s="18">
        <v>22</v>
      </c>
      <c r="C26" s="20" t="s">
        <v>64</v>
      </c>
      <c r="D26" s="39">
        <v>0.56218117635440001</v>
      </c>
      <c r="E26" s="34">
        <v>7.603267480619999E-2</v>
      </c>
      <c r="F26" s="34">
        <v>1.0234633328286011</v>
      </c>
      <c r="G26" s="34">
        <v>1.01181651288E-2</v>
      </c>
      <c r="H26" s="34">
        <v>0</v>
      </c>
      <c r="I26" s="50">
        <v>0.23669999999999999</v>
      </c>
      <c r="J26" s="34">
        <v>0</v>
      </c>
      <c r="K26" s="34">
        <f t="shared" si="0"/>
        <v>1.9084953491180012</v>
      </c>
      <c r="L26" s="34">
        <v>3.2372264160400004E-2</v>
      </c>
    </row>
    <row r="27" spans="2:12" x14ac:dyDescent="0.2">
      <c r="B27" s="18">
        <v>23</v>
      </c>
      <c r="C27" s="19" t="s">
        <v>65</v>
      </c>
      <c r="D27" s="39">
        <v>0</v>
      </c>
      <c r="E27" s="34">
        <v>1.1775128999999999E-5</v>
      </c>
      <c r="F27" s="34">
        <v>9.1797419349999999E-4</v>
      </c>
      <c r="G27" s="34">
        <v>0</v>
      </c>
      <c r="H27" s="34">
        <v>0</v>
      </c>
      <c r="I27" s="50" t="s">
        <v>127</v>
      </c>
      <c r="J27" s="34">
        <v>0</v>
      </c>
      <c r="K27" s="34">
        <f t="shared" si="0"/>
        <v>9.2974932250000002E-4</v>
      </c>
      <c r="L27" s="34">
        <v>2.5379401934000003E-3</v>
      </c>
    </row>
    <row r="28" spans="2:12" x14ac:dyDescent="0.2">
      <c r="B28" s="18">
        <v>24</v>
      </c>
      <c r="C28" s="19" t="s">
        <v>66</v>
      </c>
      <c r="D28" s="39">
        <v>0.107205642258</v>
      </c>
      <c r="E28" s="34">
        <v>8.4257069032000007E-3</v>
      </c>
      <c r="F28" s="34">
        <v>3.5343641011492983</v>
      </c>
      <c r="G28" s="34">
        <v>0.30936740022550002</v>
      </c>
      <c r="H28" s="34">
        <v>0</v>
      </c>
      <c r="I28" s="50">
        <v>0.10059999999999999</v>
      </c>
      <c r="J28" s="34">
        <v>0</v>
      </c>
      <c r="K28" s="34">
        <f t="shared" si="0"/>
        <v>4.0599628505359986</v>
      </c>
      <c r="L28" s="34">
        <v>1.4256795160999999E-2</v>
      </c>
    </row>
    <row r="29" spans="2:12" x14ac:dyDescent="0.2">
      <c r="B29" s="18">
        <v>25</v>
      </c>
      <c r="C29" s="20" t="s">
        <v>67</v>
      </c>
      <c r="D29" s="39">
        <v>1837.5353452337697</v>
      </c>
      <c r="E29" s="34">
        <v>13.149005440274495</v>
      </c>
      <c r="F29" s="34">
        <v>216.08343462814406</v>
      </c>
      <c r="G29" s="34">
        <v>25.335551030186508</v>
      </c>
      <c r="H29" s="34">
        <v>0</v>
      </c>
      <c r="I29" s="50">
        <v>2.399</v>
      </c>
      <c r="J29" s="34">
        <v>0</v>
      </c>
      <c r="K29" s="34">
        <f t="shared" si="0"/>
        <v>2094.5023363323749</v>
      </c>
      <c r="L29" s="34">
        <v>1.6004994435929014</v>
      </c>
    </row>
    <row r="30" spans="2:12" x14ac:dyDescent="0.2">
      <c r="B30" s="18">
        <v>26</v>
      </c>
      <c r="C30" s="20" t="s">
        <v>68</v>
      </c>
      <c r="D30" s="39">
        <v>165.46685407292711</v>
      </c>
      <c r="E30" s="34">
        <v>8.3126317001811003</v>
      </c>
      <c r="F30" s="34">
        <v>28.680759709764605</v>
      </c>
      <c r="G30" s="34">
        <v>8.9008518295353074</v>
      </c>
      <c r="H30" s="34">
        <v>0</v>
      </c>
      <c r="I30" s="50">
        <v>0.77670000000000006</v>
      </c>
      <c r="J30" s="34">
        <v>0</v>
      </c>
      <c r="K30" s="34">
        <f t="shared" si="0"/>
        <v>212.13779731240811</v>
      </c>
      <c r="L30" s="34">
        <v>0.70798529611710059</v>
      </c>
    </row>
    <row r="31" spans="2:12" x14ac:dyDescent="0.2">
      <c r="B31" s="18">
        <v>27</v>
      </c>
      <c r="C31" s="20" t="s">
        <v>17</v>
      </c>
      <c r="D31" s="39">
        <v>4.5925353239674997</v>
      </c>
      <c r="E31" s="34">
        <v>9.1325937999999995E-2</v>
      </c>
      <c r="F31" s="34">
        <v>2.3362983804768995</v>
      </c>
      <c r="G31" s="34">
        <v>0.27293548848330001</v>
      </c>
      <c r="H31" s="34">
        <v>0</v>
      </c>
      <c r="I31" s="50">
        <v>0.7288</v>
      </c>
      <c r="J31" s="34">
        <v>0</v>
      </c>
      <c r="K31" s="34">
        <f t="shared" si="0"/>
        <v>8.0218951309276996</v>
      </c>
      <c r="L31" s="34">
        <v>5.0617983386699997E-2</v>
      </c>
    </row>
    <row r="32" spans="2:12" x14ac:dyDescent="0.2">
      <c r="B32" s="18">
        <v>28</v>
      </c>
      <c r="C32" s="20" t="s">
        <v>69</v>
      </c>
      <c r="D32" s="39">
        <v>1.7948738806199998E-2</v>
      </c>
      <c r="E32" s="34">
        <v>3.2160317094999998E-3</v>
      </c>
      <c r="F32" s="34">
        <v>3.0061640437962005</v>
      </c>
      <c r="G32" s="34">
        <v>0.41337025519230014</v>
      </c>
      <c r="H32" s="34">
        <v>0</v>
      </c>
      <c r="I32" s="50" t="s">
        <v>127</v>
      </c>
      <c r="J32" s="34">
        <v>0</v>
      </c>
      <c r="K32" s="34">
        <f t="shared" si="0"/>
        <v>3.4406990695042006</v>
      </c>
      <c r="L32" s="34">
        <v>2.7961899031899998E-2</v>
      </c>
    </row>
    <row r="33" spans="2:12" x14ac:dyDescent="0.2">
      <c r="B33" s="18">
        <v>29</v>
      </c>
      <c r="C33" s="20" t="s">
        <v>70</v>
      </c>
      <c r="D33" s="39">
        <v>9.9196473251582997</v>
      </c>
      <c r="E33" s="34">
        <v>4.7798290448934981</v>
      </c>
      <c r="F33" s="34">
        <v>29.987395670435252</v>
      </c>
      <c r="G33" s="34">
        <v>6.3044410690671988</v>
      </c>
      <c r="H33" s="34">
        <v>0</v>
      </c>
      <c r="I33" s="50">
        <v>0.23369999999999999</v>
      </c>
      <c r="J33" s="34">
        <v>0</v>
      </c>
      <c r="K33" s="34">
        <f t="shared" si="0"/>
        <v>51.22501310955424</v>
      </c>
      <c r="L33" s="34">
        <v>0.69508945689290047</v>
      </c>
    </row>
    <row r="34" spans="2:12" x14ac:dyDescent="0.2">
      <c r="B34" s="18">
        <v>30</v>
      </c>
      <c r="C34" s="20" t="s">
        <v>71</v>
      </c>
      <c r="D34" s="39">
        <v>6.0984623522208983</v>
      </c>
      <c r="E34" s="34">
        <v>2.217477320413201</v>
      </c>
      <c r="F34" s="34">
        <v>63.641282361333644</v>
      </c>
      <c r="G34" s="34">
        <v>11.308328684469808</v>
      </c>
      <c r="H34" s="34">
        <v>0</v>
      </c>
      <c r="I34" s="50">
        <v>1.0009000000000001</v>
      </c>
      <c r="J34" s="34">
        <v>0</v>
      </c>
      <c r="K34" s="34">
        <f t="shared" si="0"/>
        <v>84.266450718437554</v>
      </c>
      <c r="L34" s="34">
        <v>1.1461620372425003</v>
      </c>
    </row>
    <row r="35" spans="2:12" x14ac:dyDescent="0.2">
      <c r="B35" s="18">
        <v>31</v>
      </c>
      <c r="C35" s="19" t="s">
        <v>72</v>
      </c>
      <c r="D35" s="39">
        <v>0.31282263045160003</v>
      </c>
      <c r="E35" s="34">
        <v>0.29107955425800003</v>
      </c>
      <c r="F35" s="34">
        <v>0.6606727169947002</v>
      </c>
      <c r="G35" s="34">
        <v>0.15188439870890005</v>
      </c>
      <c r="H35" s="34">
        <v>0</v>
      </c>
      <c r="I35" s="50" t="s">
        <v>127</v>
      </c>
      <c r="J35" s="34">
        <v>0</v>
      </c>
      <c r="K35" s="34">
        <f t="shared" si="0"/>
        <v>1.4164593004132002</v>
      </c>
      <c r="L35" s="34">
        <v>4.5560507741100001E-2</v>
      </c>
    </row>
    <row r="36" spans="2:12" x14ac:dyDescent="0.2">
      <c r="B36" s="18">
        <v>32</v>
      </c>
      <c r="C36" s="20" t="s">
        <v>73</v>
      </c>
      <c r="D36" s="39">
        <v>353.13584019379732</v>
      </c>
      <c r="E36" s="34">
        <v>16.587991858919111</v>
      </c>
      <c r="F36" s="34">
        <v>93.820789166876267</v>
      </c>
      <c r="G36" s="34">
        <v>18.971615427166405</v>
      </c>
      <c r="H36" s="34">
        <v>0</v>
      </c>
      <c r="I36" s="50">
        <v>1.9578</v>
      </c>
      <c r="J36" s="34">
        <v>0</v>
      </c>
      <c r="K36" s="34">
        <f t="shared" si="0"/>
        <v>484.47403664675915</v>
      </c>
      <c r="L36" s="34">
        <v>2.0067634030788035</v>
      </c>
    </row>
    <row r="37" spans="2:12" x14ac:dyDescent="0.2">
      <c r="B37" s="18">
        <v>33</v>
      </c>
      <c r="C37" s="20" t="s">
        <v>118</v>
      </c>
      <c r="D37" s="39">
        <v>118.17617573969407</v>
      </c>
      <c r="E37" s="34">
        <v>12.802331304853402</v>
      </c>
      <c r="F37" s="34">
        <v>99.940466565754164</v>
      </c>
      <c r="G37" s="34">
        <v>15.763637866957524</v>
      </c>
      <c r="H37" s="34">
        <v>0</v>
      </c>
      <c r="I37" s="50">
        <v>0.76329999999999998</v>
      </c>
      <c r="J37" s="39">
        <v>0</v>
      </c>
      <c r="K37" s="34">
        <f t="shared" si="0"/>
        <v>247.44591147725916</v>
      </c>
      <c r="L37" s="34">
        <v>1.5399578246200019</v>
      </c>
    </row>
    <row r="38" spans="2:12" x14ac:dyDescent="0.2">
      <c r="B38" s="18">
        <v>34</v>
      </c>
      <c r="C38" s="20" t="s">
        <v>74</v>
      </c>
      <c r="D38" s="39">
        <v>7.3437899999999996E-4</v>
      </c>
      <c r="E38" s="34">
        <v>8.4383867903099999E-2</v>
      </c>
      <c r="F38" s="34">
        <v>2.7154666265947016</v>
      </c>
      <c r="G38" s="34">
        <v>0.88759050632050018</v>
      </c>
      <c r="H38" s="34">
        <v>0</v>
      </c>
      <c r="I38" s="50">
        <v>4.8599999999999997E-2</v>
      </c>
      <c r="J38" s="34">
        <v>0</v>
      </c>
      <c r="K38" s="34">
        <f t="shared" si="0"/>
        <v>3.7367753798183019</v>
      </c>
      <c r="L38" s="34">
        <v>1.1606576903E-2</v>
      </c>
    </row>
    <row r="39" spans="2:12" x14ac:dyDescent="0.2">
      <c r="B39" s="18">
        <v>35</v>
      </c>
      <c r="C39" s="20" t="s">
        <v>75</v>
      </c>
      <c r="D39" s="39">
        <v>128.98517458502468</v>
      </c>
      <c r="E39" s="34">
        <v>53.394748954710295</v>
      </c>
      <c r="F39" s="34">
        <v>212.88389619958372</v>
      </c>
      <c r="G39" s="34">
        <v>51.157705693479706</v>
      </c>
      <c r="H39" s="34">
        <v>0</v>
      </c>
      <c r="I39" s="50">
        <v>1.2830000000000001</v>
      </c>
      <c r="J39" s="34">
        <v>0</v>
      </c>
      <c r="K39" s="34">
        <f t="shared" si="0"/>
        <v>447.70452543279845</v>
      </c>
      <c r="L39" s="34">
        <v>1.7995226167973994</v>
      </c>
    </row>
    <row r="40" spans="2:12" x14ac:dyDescent="0.2">
      <c r="B40" s="18">
        <v>36</v>
      </c>
      <c r="C40" s="20" t="s">
        <v>76</v>
      </c>
      <c r="D40" s="39">
        <v>13.709543694128504</v>
      </c>
      <c r="E40" s="34">
        <v>1.8406868520623996</v>
      </c>
      <c r="F40" s="34">
        <v>10.626714093960404</v>
      </c>
      <c r="G40" s="34">
        <v>2.0569862723148002</v>
      </c>
      <c r="H40" s="34">
        <v>0</v>
      </c>
      <c r="I40" s="50" t="s">
        <v>127</v>
      </c>
      <c r="J40" s="34">
        <v>0</v>
      </c>
      <c r="K40" s="34">
        <f t="shared" si="0"/>
        <v>28.233930912466107</v>
      </c>
      <c r="L40" s="34">
        <v>0.27811722502589997</v>
      </c>
    </row>
    <row r="41" spans="2:12" x14ac:dyDescent="0.2">
      <c r="B41" s="18">
        <v>37</v>
      </c>
      <c r="C41" s="20" t="s">
        <v>77</v>
      </c>
      <c r="D41" s="39">
        <v>145.1971120525389</v>
      </c>
      <c r="E41" s="34">
        <v>51.270863401192976</v>
      </c>
      <c r="F41" s="34">
        <v>130.28219382094716</v>
      </c>
      <c r="G41" s="34">
        <v>33.441922267980367</v>
      </c>
      <c r="H41" s="34">
        <v>0</v>
      </c>
      <c r="I41" s="50">
        <v>3.7463000000000002</v>
      </c>
      <c r="J41" s="34">
        <v>0</v>
      </c>
      <c r="K41" s="34">
        <f t="shared" si="0"/>
        <v>363.93839154265942</v>
      </c>
      <c r="L41" s="34">
        <v>3.4601750610183015</v>
      </c>
    </row>
    <row r="42" spans="2:12" ht="15" x14ac:dyDescent="0.2">
      <c r="B42" s="21" t="s">
        <v>11</v>
      </c>
      <c r="C42" s="4"/>
      <c r="D42" s="44">
        <f t="shared" ref="D42:L42" si="1">SUM(D5:D41)</f>
        <v>7075.3435679809536</v>
      </c>
      <c r="E42" s="34">
        <f>SUM(E5:E41)</f>
        <v>654.28301944647058</v>
      </c>
      <c r="F42" s="34">
        <f t="shared" si="1"/>
        <v>2502.7326448686322</v>
      </c>
      <c r="G42" s="34">
        <f>SUM(G5:G41)</f>
        <v>433.76599510142194</v>
      </c>
      <c r="H42" s="43">
        <f t="shared" si="1"/>
        <v>0</v>
      </c>
      <c r="I42" s="43">
        <f t="shared" si="1"/>
        <v>68.351690811138084</v>
      </c>
      <c r="J42" s="43">
        <f t="shared" si="1"/>
        <v>0</v>
      </c>
      <c r="K42" s="43">
        <f t="shared" si="1"/>
        <v>10734.476918208618</v>
      </c>
      <c r="L42" s="34">
        <f t="shared" si="1"/>
        <v>35.33850492566328</v>
      </c>
    </row>
    <row r="43" spans="2:12" x14ac:dyDescent="0.2">
      <c r="B43" t="s">
        <v>93</v>
      </c>
    </row>
    <row r="45" spans="2:12" x14ac:dyDescent="0.2">
      <c r="H45" s="49"/>
    </row>
    <row r="46" spans="2:12" s="59" customFormat="1" x14ac:dyDescent="0.2"/>
    <row r="47" spans="2:12" s="59" customFormat="1" x14ac:dyDescent="0.2"/>
    <row r="48" spans="2:12" s="59" customFormat="1" x14ac:dyDescent="0.2"/>
    <row r="49" s="59" customFormat="1" x14ac:dyDescent="0.2"/>
    <row r="50" s="59" customFormat="1" x14ac:dyDescent="0.2"/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2018-04-09T13:43:32Z</dcterms:modified>
</cp:coreProperties>
</file>